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nandersson/Desktop/Fattigt arbetsfolk/Uppland/"/>
    </mc:Choice>
  </mc:AlternateContent>
  <xr:revisionPtr revIDLastSave="0" documentId="13_ncr:1_{BE58AF42-0C48-3A45-97E3-9F40CC7CB931}" xr6:coauthVersionLast="47" xr6:coauthVersionMax="47" xr10:uidLastSave="{00000000-0000-0000-0000-000000000000}"/>
  <bookViews>
    <workbookView xWindow="0" yWindow="740" windowWidth="30240" windowHeight="18900" activeTab="1" xr2:uid="{AF51BB9A-97B8-654B-BF73-8A2FD7DDFFB6}"/>
  </bookViews>
  <sheets>
    <sheet name="SUMMA" sheetId="4" r:id="rId1"/>
    <sheet name="Landsbygden" sheetId="1" r:id="rId2"/>
    <sheet name="Enköping" sheetId="2" r:id="rId3"/>
    <sheet name="Öregrund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2" i="4" l="1"/>
  <c r="R17" i="4" l="1"/>
  <c r="R6" i="4" l="1"/>
  <c r="R5" i="4"/>
  <c r="R8" i="4"/>
  <c r="R12" i="4"/>
  <c r="R13" i="4"/>
  <c r="R19" i="4"/>
  <c r="R4" i="4"/>
  <c r="Q3" i="4"/>
  <c r="Q4" i="4"/>
  <c r="Q5" i="4"/>
  <c r="Q6" i="4"/>
  <c r="Q7" i="4"/>
  <c r="Q8" i="4"/>
  <c r="Q9" i="4"/>
  <c r="Q11" i="4"/>
  <c r="Q12" i="4"/>
  <c r="Q13" i="4"/>
  <c r="Q14" i="4"/>
  <c r="Q15" i="4"/>
  <c r="Q17" i="4"/>
  <c r="Q19" i="4"/>
  <c r="Q2" i="4"/>
</calcChain>
</file>

<file path=xl/sharedStrings.xml><?xml version="1.0" encoding="utf-8"?>
<sst xmlns="http://schemas.openxmlformats.org/spreadsheetml/2006/main" count="275" uniqueCount="221">
  <si>
    <t>Seminghundra</t>
  </si>
  <si>
    <t>Frösunda</t>
  </si>
  <si>
    <t>präst</t>
  </si>
  <si>
    <t>skatte</t>
  </si>
  <si>
    <t>skomakare</t>
  </si>
  <si>
    <t>husman</t>
  </si>
  <si>
    <t>krono</t>
  </si>
  <si>
    <t>skräddare</t>
  </si>
  <si>
    <t>måg</t>
  </si>
  <si>
    <t>fogdetjänare</t>
  </si>
  <si>
    <t>frälse</t>
  </si>
  <si>
    <t>snickare</t>
  </si>
  <si>
    <t>klockare</t>
  </si>
  <si>
    <t>5,7,12,18</t>
  </si>
  <si>
    <t>Långhundra</t>
  </si>
  <si>
    <t>Kårsta</t>
  </si>
  <si>
    <t>krutmakare</t>
  </si>
  <si>
    <t>27,30,31</t>
  </si>
  <si>
    <t>bönder</t>
  </si>
  <si>
    <t>Lagga</t>
  </si>
  <si>
    <t>Östuna</t>
  </si>
  <si>
    <t>Husmän och hantverkare i Lagga&amp;Östuna</t>
  </si>
  <si>
    <t>Närtuna</t>
  </si>
  <si>
    <t>skinnare</t>
  </si>
  <si>
    <t>mjölnare</t>
  </si>
  <si>
    <t>murmästare</t>
  </si>
  <si>
    <t>"Gästman"</t>
  </si>
  <si>
    <t>Gottröra</t>
  </si>
  <si>
    <t>huskvinna</t>
  </si>
  <si>
    <t>"Gästkvinna"</t>
  </si>
  <si>
    <t>53,54,55</t>
  </si>
  <si>
    <t>Garn</t>
  </si>
  <si>
    <t>barnagods</t>
  </si>
  <si>
    <t>Vallentuna</t>
  </si>
  <si>
    <t>Ösby</t>
  </si>
  <si>
    <t>"Gästmän"</t>
  </si>
  <si>
    <t>Bro</t>
  </si>
  <si>
    <t>varav kråkskrämmare</t>
  </si>
  <si>
    <t>Lossa</t>
  </si>
  <si>
    <t>varav laggare</t>
  </si>
  <si>
    <t>drängar</t>
  </si>
  <si>
    <t>varav fiskare</t>
  </si>
  <si>
    <t>Trögd</t>
  </si>
  <si>
    <t>Villberga</t>
  </si>
  <si>
    <t>svär</t>
  </si>
  <si>
    <t>svära</t>
  </si>
  <si>
    <t>Vekol</t>
  </si>
  <si>
    <t>Gästmän</t>
  </si>
  <si>
    <t>Torsvi</t>
  </si>
  <si>
    <t>hjulmakare</t>
  </si>
  <si>
    <t>varav smed</t>
  </si>
  <si>
    <t>Kungs-Husby</t>
  </si>
  <si>
    <t>byskyttare/byskytte</t>
  </si>
  <si>
    <t>varav knekt</t>
  </si>
  <si>
    <t>varav skinnare</t>
  </si>
  <si>
    <t>Hacksta</t>
  </si>
  <si>
    <t>Löta</t>
  </si>
  <si>
    <t>varav skomakare</t>
  </si>
  <si>
    <t>varav fördelskarl</t>
  </si>
  <si>
    <t>Lillkyrka</t>
  </si>
  <si>
    <t>Gästman</t>
  </si>
  <si>
    <t>Boglösa</t>
  </si>
  <si>
    <t>smed</t>
  </si>
  <si>
    <t>skrivare</t>
  </si>
  <si>
    <t>Härkeberga</t>
  </si>
  <si>
    <t>Vallby</t>
  </si>
  <si>
    <t>öde</t>
  </si>
  <si>
    <t>Bond-Arnö</t>
  </si>
  <si>
    <t>Husby-Sjutolft</t>
  </si>
  <si>
    <t>Åsunda</t>
  </si>
  <si>
    <t>Vårfrukyrka</t>
  </si>
  <si>
    <t>Bred</t>
  </si>
  <si>
    <t>Sparrsätra</t>
  </si>
  <si>
    <t>Skräddaren fördelskarl.</t>
  </si>
  <si>
    <t>Näs</t>
  </si>
  <si>
    <t>Tillinge</t>
  </si>
  <si>
    <t>"Item en gamal man havandes ingen åker benämnd Godvast Larsson halpt där till en sked om 3 lod"</t>
  </si>
  <si>
    <t>gamla män</t>
  </si>
  <si>
    <t>Svinnegarn</t>
  </si>
  <si>
    <t>frälsetjänare</t>
  </si>
  <si>
    <t>Teda</t>
  </si>
  <si>
    <t>frälsefogde</t>
  </si>
  <si>
    <t>fördelskarl</t>
  </si>
  <si>
    <t>Lagunda</t>
  </si>
  <si>
    <t>Biskopskulla</t>
  </si>
  <si>
    <t>Fröslunda</t>
  </si>
  <si>
    <t>Vaksala</t>
  </si>
  <si>
    <t>Danmark</t>
  </si>
  <si>
    <t>pipare</t>
  </si>
  <si>
    <t>Gamla Uppsala</t>
  </si>
  <si>
    <t>Rasbo</t>
  </si>
  <si>
    <t>Rasbo-Kil</t>
  </si>
  <si>
    <t>laggare</t>
  </si>
  <si>
    <t>Funbo</t>
  </si>
  <si>
    <t>Norunda</t>
  </si>
  <si>
    <t>Lena</t>
  </si>
  <si>
    <t>"gästkvinna" men "husman"</t>
  </si>
  <si>
    <t>Viksta</t>
  </si>
  <si>
    <t>broder</t>
  </si>
  <si>
    <t>Tierp</t>
  </si>
  <si>
    <t>moder</t>
  </si>
  <si>
    <t>son</t>
  </si>
  <si>
    <t>salpetersdräng</t>
  </si>
  <si>
    <t>knekt i Finland</t>
  </si>
  <si>
    <t>sadelmakare</t>
  </si>
  <si>
    <t>tunnbindare</t>
  </si>
  <si>
    <t>N Roden</t>
  </si>
  <si>
    <t>Älvkarleby</t>
  </si>
  <si>
    <t>sälkarl</t>
  </si>
  <si>
    <t>guldsmed</t>
  </si>
  <si>
    <t>dagkarl</t>
  </si>
  <si>
    <t>färjekarl</t>
  </si>
  <si>
    <t>laxfogde</t>
  </si>
  <si>
    <t>Närdinghundra</t>
  </si>
  <si>
    <t>Almunge</t>
  </si>
  <si>
    <t>"gästkvinna"</t>
  </si>
  <si>
    <t>Knutby</t>
  </si>
  <si>
    <t>Faringe</t>
  </si>
  <si>
    <t>Ununge</t>
  </si>
  <si>
    <t>Edsbro</t>
  </si>
  <si>
    <t>Lyhundra</t>
  </si>
  <si>
    <t>varav båtsman</t>
  </si>
  <si>
    <t>Söderby</t>
  </si>
  <si>
    <t>varav pipare</t>
  </si>
  <si>
    <t>Karlskyrka</t>
  </si>
  <si>
    <t>varav skräddare</t>
  </si>
  <si>
    <t>varav dikare</t>
  </si>
  <si>
    <t>Estuna</t>
  </si>
  <si>
    <t>gamla hustrur</t>
  </si>
  <si>
    <t>Lohärad</t>
  </si>
  <si>
    <t>Malsta</t>
  </si>
  <si>
    <t>varav bösseskytt</t>
  </si>
  <si>
    <t>"allmosefolk", inkl. klockaren</t>
  </si>
  <si>
    <t>Bladåker</t>
  </si>
  <si>
    <t>Frötuna skp</t>
  </si>
  <si>
    <t>Länna</t>
  </si>
  <si>
    <t>sågare</t>
  </si>
  <si>
    <t>Frötuna</t>
  </si>
  <si>
    <t>Husby</t>
  </si>
  <si>
    <t>Oland</t>
  </si>
  <si>
    <t>Ekeby</t>
  </si>
  <si>
    <t>Frösåker</t>
  </si>
  <si>
    <t>Börstil</t>
  </si>
  <si>
    <t>Häverö</t>
  </si>
  <si>
    <t>218,219,222,223,224,226</t>
  </si>
  <si>
    <t>Öregrunds stad, se s 236!</t>
  </si>
  <si>
    <t>Sjuhundra</t>
  </si>
  <si>
    <t>Esterna</t>
  </si>
  <si>
    <t>varav murmästare</t>
  </si>
  <si>
    <t>Fasta</t>
  </si>
  <si>
    <t>Rimbo</t>
  </si>
  <si>
    <t>fiskare</t>
  </si>
  <si>
    <t>Röda</t>
  </si>
  <si>
    <t>Enköping se s. 295!</t>
  </si>
  <si>
    <t>Enköpings stad</t>
  </si>
  <si>
    <t>Källeroten</t>
  </si>
  <si>
    <t>Mantal</t>
  </si>
  <si>
    <t>Barnaarv</t>
  </si>
  <si>
    <t>varav</t>
  </si>
  <si>
    <t>bajor</t>
  </si>
  <si>
    <t>timmerman</t>
  </si>
  <si>
    <t>Barkeroten</t>
  </si>
  <si>
    <t>bastukarl</t>
  </si>
  <si>
    <t>Sandroten</t>
  </si>
  <si>
    <t>svarvare</t>
  </si>
  <si>
    <t>pungmakare</t>
  </si>
  <si>
    <t>bårdskär</t>
  </si>
  <si>
    <t>"Barskärare Brita"</t>
  </si>
  <si>
    <t>fogde</t>
  </si>
  <si>
    <t>taskmakare</t>
  </si>
  <si>
    <t>bösseskytt</t>
  </si>
  <si>
    <t>sämskare</t>
  </si>
  <si>
    <t>Bäckeroten</t>
  </si>
  <si>
    <t>fiskeblöterska</t>
  </si>
  <si>
    <t>rörsmed</t>
  </si>
  <si>
    <t>hovslagare</t>
  </si>
  <si>
    <t>källarsven</t>
  </si>
  <si>
    <t>Köpsvenner</t>
  </si>
  <si>
    <t>Öregrunds stad</t>
  </si>
  <si>
    <t>Präst</t>
  </si>
  <si>
    <t>skeppsbyggare</t>
  </si>
  <si>
    <t>Bönder</t>
  </si>
  <si>
    <t>Hantverkare</t>
  </si>
  <si>
    <t>Husmän (kl, gl, dagk)</t>
  </si>
  <si>
    <t>Huskvinnor (gl)</t>
  </si>
  <si>
    <t>Söner</t>
  </si>
  <si>
    <t>Drängar</t>
  </si>
  <si>
    <t>Kv släkting</t>
  </si>
  <si>
    <t>Barnarv</t>
  </si>
  <si>
    <t>Öde</t>
  </si>
  <si>
    <t>Endast Ösby sn</t>
  </si>
  <si>
    <t>Endast Bro o Lossa</t>
  </si>
  <si>
    <t>ej Litslena</t>
  </si>
  <si>
    <t>Endast Biskopskulla o Fröslunda</t>
  </si>
  <si>
    <t>Endast Tierp</t>
  </si>
  <si>
    <t>Endast Älvkarleby</t>
  </si>
  <si>
    <t>Endast Fasta, Esterna, Rimbo, Röda</t>
  </si>
  <si>
    <t>F: Besuttna o husfolk</t>
  </si>
  <si>
    <t>F: Besuttna</t>
  </si>
  <si>
    <t>F: husfolk</t>
  </si>
  <si>
    <t>Forssell anger inga siffror!</t>
  </si>
  <si>
    <t>F: ej taxerade</t>
  </si>
  <si>
    <t>Endast Lena, Viksta. Forssell har endast Lena.</t>
  </si>
  <si>
    <t>Endast Rasbo, R-Kil, Funbo. Saknas hos Forssell.</t>
  </si>
  <si>
    <t>F: öde eller fattiga</t>
  </si>
  <si>
    <t>EGO/FORSSELL</t>
  </si>
  <si>
    <t>Andel saknade</t>
  </si>
  <si>
    <t>Endast Häverö, Börstil.</t>
  </si>
  <si>
    <t>Endast Ekeby. Saknas hos Forssell.</t>
  </si>
  <si>
    <t>Sollentuna</t>
  </si>
  <si>
    <t>Spånga</t>
  </si>
  <si>
    <t>Gärdesräkenskaper. Endast slutet av längden bevarat (troligen ej alla bönder).</t>
  </si>
  <si>
    <t>Järfälla</t>
  </si>
  <si>
    <t>"Gästmän, husmän och drängar samt arbetsmän" redovisas under gemensam rubrik.</t>
  </si>
  <si>
    <t>Endast Spånga (skadad), Järfälla. Saknas hos Forssell.</t>
  </si>
  <si>
    <t>Vidbo</t>
  </si>
  <si>
    <t>Skepptuna</t>
  </si>
  <si>
    <t>Lunda</t>
  </si>
  <si>
    <t>Skånela</t>
  </si>
  <si>
    <t>Forssell saknar Husby sn.</t>
  </si>
  <si>
    <t>Markim och Orkesta saknas. Forssell saknar Vidbo, Skepptuna, Lunda och Skånela sn.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</si>
</sst>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textRotation="90"/>
    </xf>
    <xf numFmtId="0" fontId="0" fillId="2" borderId="0" xfId="0" applyFill="1" applyAlignment="1">
      <alignment textRotation="90"/>
    </xf>
    <xf numFmtId="0" fontId="0" fillId="3" borderId="0" xfId="0" applyFill="1" applyAlignment="1">
      <alignment textRotation="90"/>
    </xf>
    <xf numFmtId="0" fontId="0" fillId="4" borderId="0" xfId="0" applyFill="1" applyAlignment="1">
      <alignment textRotation="90"/>
    </xf>
    <xf numFmtId="0" fontId="0" fillId="5" borderId="0" xfId="0" applyFill="1" applyAlignment="1">
      <alignment textRotation="90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 applyAlignment="1">
      <alignment textRotation="90"/>
    </xf>
    <xf numFmtId="0" fontId="0" fillId="6" borderId="0" xfId="0" applyFill="1"/>
    <xf numFmtId="0" fontId="1" fillId="0" borderId="0" xfId="0" applyFont="1" applyAlignment="1">
      <alignment textRotation="90"/>
    </xf>
    <xf numFmtId="0" fontId="0" fillId="7" borderId="0" xfId="0" applyFill="1" applyAlignment="1">
      <alignment textRotation="90"/>
    </xf>
    <xf numFmtId="0" fontId="0" fillId="8" borderId="0" xfId="0" applyFill="1" applyAlignment="1">
      <alignment textRotation="90"/>
    </xf>
    <xf numFmtId="0" fontId="0" fillId="8" borderId="0" xfId="0" applyFill="1"/>
    <xf numFmtId="0" fontId="0" fillId="9" borderId="0" xfId="0" applyFill="1" applyAlignment="1">
      <alignment textRotation="90"/>
    </xf>
    <xf numFmtId="0" fontId="0" fillId="9" borderId="0" xfId="0" applyFill="1"/>
    <xf numFmtId="0" fontId="0" fillId="10" borderId="0" xfId="0" applyFill="1" applyAlignment="1">
      <alignment textRotation="90"/>
    </xf>
    <xf numFmtId="0" fontId="0" fillId="10" borderId="0" xfId="0" applyFill="1"/>
    <xf numFmtId="0" fontId="0" fillId="7" borderId="0" xfId="0" applyFill="1"/>
    <xf numFmtId="0" fontId="0" fillId="11" borderId="0" xfId="0" applyFill="1" applyAlignment="1">
      <alignment textRotation="90"/>
    </xf>
    <xf numFmtId="0" fontId="0" fillId="11" borderId="0" xfId="0" applyFill="1"/>
    <xf numFmtId="0" fontId="0" fillId="12" borderId="0" xfId="0" applyFill="1" applyAlignment="1">
      <alignment textRotation="90"/>
    </xf>
    <xf numFmtId="0" fontId="0" fillId="12" borderId="0" xfId="0" applyFill="1"/>
    <xf numFmtId="9" fontId="0" fillId="11" borderId="0" xfId="0" applyNumberFormat="1" applyFill="1"/>
    <xf numFmtId="9" fontId="0" fillId="0" borderId="0" xfId="0" applyNumberForma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7633F-C788-A847-AC64-E44A55531577}">
  <dimension ref="A1:S20"/>
  <sheetViews>
    <sheetView workbookViewId="0">
      <selection activeCell="X9" sqref="X9"/>
    </sheetView>
  </sheetViews>
  <sheetFormatPr baseColWidth="10" defaultRowHeight="16" x14ac:dyDescent="0.2"/>
  <cols>
    <col min="1" max="1" width="13.5" bestFit="1" customWidth="1"/>
    <col min="2" max="2" width="4.1640625" style="17" bestFit="1" customWidth="1"/>
    <col min="3" max="3" width="3.6640625" style="6" customWidth="1"/>
    <col min="4" max="4" width="3.6640625" style="6" bestFit="1" customWidth="1"/>
    <col min="5" max="6" width="3.6640625" style="19" bestFit="1" customWidth="1"/>
    <col min="7" max="7" width="3.6640625" style="8" bestFit="1" customWidth="1"/>
    <col min="8" max="9" width="3.6640625" style="15" bestFit="1" customWidth="1"/>
    <col min="10" max="10" width="3.6640625" style="9" bestFit="1" customWidth="1"/>
    <col min="11" max="11" width="3.6640625" style="20" bestFit="1" customWidth="1"/>
    <col min="12" max="12" width="4.1640625" style="24" bestFit="1" customWidth="1"/>
    <col min="13" max="13" width="3.6640625" style="24" customWidth="1"/>
    <col min="14" max="14" width="4.1640625" style="24" bestFit="1" customWidth="1"/>
    <col min="15" max="16" width="4.1640625" style="24" customWidth="1"/>
    <col min="17" max="17" width="5.6640625" style="22" bestFit="1" customWidth="1"/>
    <col min="18" max="18" width="5.6640625" customWidth="1"/>
  </cols>
  <sheetData>
    <row r="1" spans="1:19" ht="111" x14ac:dyDescent="0.2">
      <c r="B1" s="16" t="s">
        <v>181</v>
      </c>
      <c r="C1" s="2" t="s">
        <v>189</v>
      </c>
      <c r="D1" s="2" t="s">
        <v>188</v>
      </c>
      <c r="E1" s="18" t="s">
        <v>182</v>
      </c>
      <c r="F1" s="18" t="s">
        <v>183</v>
      </c>
      <c r="G1" s="4" t="s">
        <v>184</v>
      </c>
      <c r="H1" s="14" t="s">
        <v>185</v>
      </c>
      <c r="I1" s="14" t="s">
        <v>186</v>
      </c>
      <c r="J1" s="5" t="s">
        <v>187</v>
      </c>
      <c r="K1" s="13" t="s">
        <v>179</v>
      </c>
      <c r="L1" s="23" t="s">
        <v>198</v>
      </c>
      <c r="M1" s="23" t="s">
        <v>199</v>
      </c>
      <c r="N1" s="23" t="s">
        <v>197</v>
      </c>
      <c r="O1" s="23" t="s">
        <v>201</v>
      </c>
      <c r="P1" s="23" t="s">
        <v>204</v>
      </c>
      <c r="Q1" s="21" t="s">
        <v>205</v>
      </c>
      <c r="R1" s="1" t="s">
        <v>206</v>
      </c>
    </row>
    <row r="2" spans="1:19" x14ac:dyDescent="0.2">
      <c r="A2" t="s">
        <v>0</v>
      </c>
      <c r="B2" s="17">
        <v>204</v>
      </c>
      <c r="E2" s="19">
        <v>5</v>
      </c>
      <c r="F2" s="19">
        <v>6</v>
      </c>
      <c r="H2" s="15">
        <v>1</v>
      </c>
      <c r="K2" s="20">
        <v>4</v>
      </c>
      <c r="N2" s="24">
        <v>60</v>
      </c>
      <c r="Q2" s="25">
        <f>(B2+E2+F2+G2+H2+I2+J2+K2)/(L2++M2+N2+O2)</f>
        <v>3.6666666666666665</v>
      </c>
      <c r="R2" s="26">
        <f>57/241</f>
        <v>0.23651452282157676</v>
      </c>
      <c r="S2" t="s">
        <v>220</v>
      </c>
    </row>
    <row r="3" spans="1:19" x14ac:dyDescent="0.2">
      <c r="A3" t="s">
        <v>14</v>
      </c>
      <c r="B3" s="17">
        <v>344</v>
      </c>
      <c r="D3" s="6">
        <v>3</v>
      </c>
      <c r="E3" s="19">
        <v>7</v>
      </c>
      <c r="F3" s="19">
        <v>16</v>
      </c>
      <c r="G3" s="8">
        <v>4</v>
      </c>
      <c r="K3" s="20">
        <v>1</v>
      </c>
      <c r="N3" s="24">
        <v>324</v>
      </c>
      <c r="Q3" s="25">
        <f t="shared" ref="Q3:Q19" si="0">(B3+E3+F3+G3+H3+I3+J3+K3)/(L3++M3+N3+O3)</f>
        <v>1.1481481481481481</v>
      </c>
      <c r="R3" s="26"/>
      <c r="S3" t="s">
        <v>219</v>
      </c>
    </row>
    <row r="4" spans="1:19" x14ac:dyDescent="0.2">
      <c r="A4" t="s">
        <v>33</v>
      </c>
      <c r="B4" s="17">
        <v>18</v>
      </c>
      <c r="D4" s="6">
        <v>4</v>
      </c>
      <c r="F4" s="19">
        <v>3</v>
      </c>
      <c r="K4" s="20">
        <v>1</v>
      </c>
      <c r="N4" s="24">
        <v>22</v>
      </c>
      <c r="Q4" s="25">
        <f t="shared" si="0"/>
        <v>1</v>
      </c>
      <c r="R4" s="26">
        <f>211/228</f>
        <v>0.92543859649122806</v>
      </c>
      <c r="S4" t="s">
        <v>190</v>
      </c>
    </row>
    <row r="5" spans="1:19" x14ac:dyDescent="0.2">
      <c r="A5" t="s">
        <v>36</v>
      </c>
      <c r="B5" s="17">
        <v>69</v>
      </c>
      <c r="D5" s="6">
        <v>1</v>
      </c>
      <c r="E5" s="19">
        <v>1</v>
      </c>
      <c r="F5" s="19">
        <v>19</v>
      </c>
      <c r="G5" s="8">
        <v>2</v>
      </c>
      <c r="I5" s="15">
        <v>3</v>
      </c>
      <c r="K5" s="20">
        <v>1</v>
      </c>
      <c r="L5" s="24">
        <v>81</v>
      </c>
      <c r="M5" s="24">
        <v>24</v>
      </c>
      <c r="Q5" s="25">
        <f t="shared" si="0"/>
        <v>0.90476190476190477</v>
      </c>
      <c r="R5" s="26">
        <f>76/154</f>
        <v>0.4935064935064935</v>
      </c>
      <c r="S5" t="s">
        <v>191</v>
      </c>
    </row>
    <row r="6" spans="1:19" x14ac:dyDescent="0.2">
      <c r="A6" t="s">
        <v>42</v>
      </c>
      <c r="B6" s="17">
        <v>391</v>
      </c>
      <c r="C6" s="6">
        <v>4</v>
      </c>
      <c r="E6" s="19">
        <v>11</v>
      </c>
      <c r="F6" s="19">
        <v>45</v>
      </c>
      <c r="G6" s="8">
        <v>3</v>
      </c>
      <c r="H6" s="15">
        <v>1</v>
      </c>
      <c r="J6" s="9">
        <v>1</v>
      </c>
      <c r="K6" s="20">
        <v>7</v>
      </c>
      <c r="L6" s="24">
        <v>415</v>
      </c>
      <c r="M6" s="24">
        <v>54</v>
      </c>
      <c r="P6" s="24">
        <v>4</v>
      </c>
      <c r="Q6" s="25">
        <f t="shared" si="0"/>
        <v>0.97867803837953093</v>
      </c>
      <c r="R6" s="26">
        <f>63/489</f>
        <v>0.12883435582822086</v>
      </c>
      <c r="S6" t="s">
        <v>192</v>
      </c>
    </row>
    <row r="7" spans="1:19" x14ac:dyDescent="0.2">
      <c r="A7" t="s">
        <v>69</v>
      </c>
      <c r="B7" s="17">
        <v>301</v>
      </c>
      <c r="C7" s="6">
        <v>11</v>
      </c>
      <c r="D7" s="6">
        <v>1</v>
      </c>
      <c r="E7" s="19">
        <v>6</v>
      </c>
      <c r="F7" s="19">
        <v>8</v>
      </c>
      <c r="K7" s="20">
        <v>5</v>
      </c>
      <c r="L7" s="24">
        <v>282</v>
      </c>
      <c r="M7" s="24">
        <v>15</v>
      </c>
      <c r="P7" s="24">
        <v>28</v>
      </c>
      <c r="Q7" s="25">
        <f t="shared" si="0"/>
        <v>1.0774410774410774</v>
      </c>
      <c r="R7" s="26"/>
    </row>
    <row r="8" spans="1:19" x14ac:dyDescent="0.2">
      <c r="A8" t="s">
        <v>83</v>
      </c>
      <c r="B8" s="17">
        <v>69</v>
      </c>
      <c r="C8" s="6">
        <v>11</v>
      </c>
      <c r="E8" s="19">
        <v>1</v>
      </c>
      <c r="F8" s="19">
        <v>4</v>
      </c>
      <c r="G8" s="8">
        <v>3</v>
      </c>
      <c r="K8" s="20">
        <v>1</v>
      </c>
      <c r="L8" s="24">
        <v>64</v>
      </c>
      <c r="M8" s="24">
        <v>8</v>
      </c>
      <c r="Q8" s="25">
        <f t="shared" si="0"/>
        <v>1.0833333333333333</v>
      </c>
      <c r="R8" s="26">
        <f>242/305</f>
        <v>0.79344262295081969</v>
      </c>
      <c r="S8" t="s">
        <v>193</v>
      </c>
    </row>
    <row r="9" spans="1:19" x14ac:dyDescent="0.2">
      <c r="A9" t="s">
        <v>86</v>
      </c>
      <c r="B9" s="17">
        <v>241</v>
      </c>
      <c r="D9" s="6">
        <v>3</v>
      </c>
      <c r="E9" s="19">
        <v>9</v>
      </c>
      <c r="F9" s="19">
        <v>8</v>
      </c>
      <c r="K9" s="20">
        <v>2</v>
      </c>
      <c r="N9" s="24">
        <v>267</v>
      </c>
      <c r="Q9" s="25">
        <f t="shared" si="0"/>
        <v>0.97378277153558057</v>
      </c>
      <c r="R9" s="26"/>
    </row>
    <row r="10" spans="1:19" x14ac:dyDescent="0.2">
      <c r="A10" t="s">
        <v>90</v>
      </c>
      <c r="B10" s="17">
        <v>215</v>
      </c>
      <c r="E10" s="19">
        <v>8</v>
      </c>
      <c r="F10" s="19">
        <v>2</v>
      </c>
      <c r="Q10" s="25"/>
      <c r="R10" s="26">
        <v>0.15</v>
      </c>
      <c r="S10" t="s">
        <v>203</v>
      </c>
    </row>
    <row r="11" spans="1:19" x14ac:dyDescent="0.2">
      <c r="A11" t="s">
        <v>94</v>
      </c>
      <c r="B11" s="17">
        <v>111</v>
      </c>
      <c r="D11" s="6">
        <v>7</v>
      </c>
      <c r="E11" s="19">
        <v>6</v>
      </c>
      <c r="F11" s="19">
        <v>7</v>
      </c>
      <c r="G11" s="8">
        <v>7</v>
      </c>
      <c r="H11" s="15">
        <v>1</v>
      </c>
      <c r="K11" s="20">
        <v>2</v>
      </c>
      <c r="N11" s="24">
        <v>66</v>
      </c>
      <c r="O11" s="24">
        <v>9</v>
      </c>
      <c r="Q11" s="25">
        <f t="shared" si="0"/>
        <v>1.7866666666666666</v>
      </c>
      <c r="R11" s="26">
        <v>0.77</v>
      </c>
      <c r="S11" t="s">
        <v>202</v>
      </c>
    </row>
    <row r="12" spans="1:19" x14ac:dyDescent="0.2">
      <c r="A12" t="s">
        <v>99</v>
      </c>
      <c r="B12" s="17">
        <v>219</v>
      </c>
      <c r="D12" s="6">
        <v>6</v>
      </c>
      <c r="E12" s="19">
        <v>9</v>
      </c>
      <c r="H12" s="15">
        <v>1</v>
      </c>
      <c r="I12" s="15">
        <v>1</v>
      </c>
      <c r="J12" s="9">
        <v>1</v>
      </c>
      <c r="K12" s="20">
        <v>1</v>
      </c>
      <c r="N12" s="24">
        <v>236</v>
      </c>
      <c r="Q12" s="25">
        <f t="shared" si="0"/>
        <v>0.98305084745762716</v>
      </c>
      <c r="R12" s="26">
        <f>38/204</f>
        <v>0.18627450980392157</v>
      </c>
      <c r="S12" t="s">
        <v>194</v>
      </c>
    </row>
    <row r="13" spans="1:19" x14ac:dyDescent="0.2">
      <c r="A13" t="s">
        <v>106</v>
      </c>
      <c r="B13" s="17">
        <v>68</v>
      </c>
      <c r="E13" s="19">
        <v>9</v>
      </c>
      <c r="F13" s="19">
        <v>1</v>
      </c>
      <c r="H13" s="15">
        <v>2</v>
      </c>
      <c r="N13" s="24">
        <v>80</v>
      </c>
      <c r="Q13" s="25">
        <f t="shared" si="0"/>
        <v>1</v>
      </c>
      <c r="R13" s="26">
        <f>248/283</f>
        <v>0.87632508833922262</v>
      </c>
      <c r="S13" t="s">
        <v>195</v>
      </c>
    </row>
    <row r="14" spans="1:19" x14ac:dyDescent="0.2">
      <c r="A14" t="s">
        <v>113</v>
      </c>
      <c r="B14" s="17">
        <v>270</v>
      </c>
      <c r="D14" s="6">
        <v>1</v>
      </c>
      <c r="E14" s="19">
        <v>4</v>
      </c>
      <c r="F14" s="19">
        <v>9</v>
      </c>
      <c r="G14" s="8">
        <v>4</v>
      </c>
      <c r="H14" s="15">
        <v>1</v>
      </c>
      <c r="K14" s="20">
        <v>1</v>
      </c>
      <c r="L14" s="24">
        <v>276</v>
      </c>
      <c r="M14" s="24">
        <v>13</v>
      </c>
      <c r="Q14" s="25">
        <f t="shared" si="0"/>
        <v>1</v>
      </c>
      <c r="R14" s="26"/>
    </row>
    <row r="15" spans="1:19" x14ac:dyDescent="0.2">
      <c r="A15" t="s">
        <v>120</v>
      </c>
      <c r="B15" s="17">
        <v>285</v>
      </c>
      <c r="D15" s="6">
        <v>3</v>
      </c>
      <c r="E15" s="19">
        <v>6</v>
      </c>
      <c r="F15" s="19">
        <v>29</v>
      </c>
      <c r="G15" s="8">
        <v>10</v>
      </c>
      <c r="K15" s="20">
        <v>3</v>
      </c>
      <c r="L15" s="24">
        <v>298</v>
      </c>
      <c r="M15" s="24">
        <v>35</v>
      </c>
      <c r="Q15" s="25">
        <f t="shared" si="0"/>
        <v>1</v>
      </c>
      <c r="R15" s="26"/>
    </row>
    <row r="16" spans="1:19" x14ac:dyDescent="0.2">
      <c r="A16" t="s">
        <v>134</v>
      </c>
      <c r="B16" s="17">
        <v>271</v>
      </c>
      <c r="D16" s="6">
        <v>1</v>
      </c>
      <c r="E16" s="19">
        <v>7</v>
      </c>
      <c r="F16" s="19">
        <v>12</v>
      </c>
      <c r="K16" s="20">
        <v>2</v>
      </c>
      <c r="Q16" s="25"/>
      <c r="R16" s="26"/>
      <c r="S16" t="s">
        <v>200</v>
      </c>
    </row>
    <row r="17" spans="1:19" x14ac:dyDescent="0.2">
      <c r="A17" t="s">
        <v>141</v>
      </c>
      <c r="B17" s="17">
        <v>214</v>
      </c>
      <c r="E17" s="19">
        <v>9</v>
      </c>
      <c r="F17" s="19">
        <v>7</v>
      </c>
      <c r="G17" s="8">
        <v>2</v>
      </c>
      <c r="K17" s="20">
        <v>2</v>
      </c>
      <c r="N17" s="24">
        <v>320</v>
      </c>
      <c r="Q17" s="25">
        <f t="shared" si="0"/>
        <v>0.73124999999999996</v>
      </c>
      <c r="R17" s="26">
        <f>137/354</f>
        <v>0.38700564971751411</v>
      </c>
      <c r="S17" t="s">
        <v>207</v>
      </c>
    </row>
    <row r="18" spans="1:19" x14ac:dyDescent="0.2">
      <c r="A18" t="s">
        <v>139</v>
      </c>
      <c r="B18" s="17">
        <v>53</v>
      </c>
      <c r="C18" s="6">
        <v>1</v>
      </c>
      <c r="D18" s="6">
        <v>1</v>
      </c>
      <c r="F18" s="19">
        <v>1</v>
      </c>
      <c r="Q18" s="25"/>
      <c r="R18" s="26">
        <v>0.89</v>
      </c>
      <c r="S18" t="s">
        <v>208</v>
      </c>
    </row>
    <row r="19" spans="1:19" x14ac:dyDescent="0.2">
      <c r="A19" t="s">
        <v>146</v>
      </c>
      <c r="B19" s="17">
        <v>132</v>
      </c>
      <c r="E19" s="19">
        <v>10</v>
      </c>
      <c r="F19" s="19">
        <v>8</v>
      </c>
      <c r="G19" s="8">
        <v>1</v>
      </c>
      <c r="K19" s="20">
        <v>2</v>
      </c>
      <c r="L19" s="24">
        <v>26</v>
      </c>
      <c r="M19" s="24">
        <v>6</v>
      </c>
      <c r="N19" s="24">
        <v>124</v>
      </c>
      <c r="Q19" s="25">
        <f t="shared" si="0"/>
        <v>0.98076923076923073</v>
      </c>
      <c r="R19" s="26">
        <f>80/200</f>
        <v>0.4</v>
      </c>
      <c r="S19" t="s">
        <v>196</v>
      </c>
    </row>
    <row r="20" spans="1:19" x14ac:dyDescent="0.2">
      <c r="A20" t="s">
        <v>209</v>
      </c>
      <c r="B20" s="17">
        <v>77</v>
      </c>
      <c r="F20" s="19">
        <v>22</v>
      </c>
      <c r="H20" s="15">
        <v>1</v>
      </c>
      <c r="I20" s="15">
        <v>6</v>
      </c>
      <c r="S20" t="s">
        <v>214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0A10D-4300-8649-8FB7-CE9AF24BEC14}">
  <dimension ref="A1:BM72"/>
  <sheetViews>
    <sheetView tabSelected="1" zoomScaleNormal="100" workbookViewId="0">
      <pane xSplit="2" ySplit="1" topLeftCell="C62" activePane="bottomRight" state="frozen"/>
      <selection pane="topRight" activeCell="C1" sqref="C1"/>
      <selection pane="bottomLeft" activeCell="A2" sqref="A2"/>
      <selection pane="bottomRight" activeCell="A73" sqref="A73"/>
    </sheetView>
  </sheetViews>
  <sheetFormatPr baseColWidth="10" defaultRowHeight="16" x14ac:dyDescent="0.2"/>
  <cols>
    <col min="1" max="1" width="13" bestFit="1" customWidth="1"/>
    <col min="3" max="3" width="3.6640625" style="1" bestFit="1" customWidth="1"/>
    <col min="4" max="4" width="4.1640625" style="1" bestFit="1" customWidth="1"/>
    <col min="5" max="7" width="3.6640625" style="16" bestFit="1" customWidth="1"/>
    <col min="8" max="9" width="3.6640625" style="2" customWidth="1"/>
    <col min="10" max="11" width="3.6640625" style="3" bestFit="1" customWidth="1"/>
    <col min="12" max="13" width="3.6640625" style="3" customWidth="1"/>
    <col min="14" max="14" width="3.6640625" style="3" bestFit="1" customWidth="1"/>
    <col min="15" max="29" width="3.6640625" style="3" customWidth="1"/>
    <col min="30" max="30" width="3.6640625" style="2" bestFit="1" customWidth="1"/>
    <col min="31" max="31" width="3.6640625" style="4" bestFit="1" customWidth="1"/>
    <col min="32" max="44" width="3.6640625" style="4" customWidth="1"/>
    <col min="45" max="45" width="3.6640625" style="18" customWidth="1"/>
    <col min="46" max="46" width="3.6640625" style="10" customWidth="1"/>
    <col min="47" max="47" width="3.6640625" style="5" bestFit="1" customWidth="1"/>
    <col min="48" max="51" width="3.6640625" style="5" customWidth="1"/>
    <col min="52" max="53" width="3.6640625" style="14" customWidth="1"/>
    <col min="54" max="54" width="3.6640625" style="5" customWidth="1"/>
    <col min="55" max="55" width="3.6640625" style="14" customWidth="1"/>
    <col min="56" max="56" width="3.6640625" style="5" customWidth="1"/>
    <col min="57" max="57" width="3.6640625" style="2" bestFit="1" customWidth="1"/>
    <col min="58" max="61" width="3.6640625" style="2" customWidth="1"/>
    <col min="62" max="63" width="3.6640625" style="1" customWidth="1"/>
  </cols>
  <sheetData>
    <row r="1" spans="1:65" ht="113" x14ac:dyDescent="0.2">
      <c r="C1" s="1" t="s">
        <v>2</v>
      </c>
      <c r="D1" s="1" t="s">
        <v>18</v>
      </c>
      <c r="E1" s="16" t="s">
        <v>3</v>
      </c>
      <c r="F1" s="16" t="s">
        <v>6</v>
      </c>
      <c r="G1" s="16" t="s">
        <v>10</v>
      </c>
      <c r="H1" s="2" t="s">
        <v>53</v>
      </c>
      <c r="I1" s="2" t="s">
        <v>121</v>
      </c>
      <c r="J1" s="3" t="s">
        <v>4</v>
      </c>
      <c r="K1" s="3" t="s">
        <v>7</v>
      </c>
      <c r="L1" s="3" t="s">
        <v>88</v>
      </c>
      <c r="M1" s="3" t="s">
        <v>62</v>
      </c>
      <c r="N1" s="3" t="s">
        <v>11</v>
      </c>
      <c r="O1" s="3" t="s">
        <v>16</v>
      </c>
      <c r="P1" s="3" t="s">
        <v>23</v>
      </c>
      <c r="Q1" s="3" t="s">
        <v>24</v>
      </c>
      <c r="R1" s="3" t="s">
        <v>25</v>
      </c>
      <c r="S1" s="3" t="s">
        <v>52</v>
      </c>
      <c r="T1" s="3" t="s">
        <v>92</v>
      </c>
      <c r="U1" s="3" t="s">
        <v>49</v>
      </c>
      <c r="V1" s="3" t="s">
        <v>102</v>
      </c>
      <c r="W1" s="3" t="s">
        <v>104</v>
      </c>
      <c r="X1" s="3" t="s">
        <v>105</v>
      </c>
      <c r="Y1" s="3" t="s">
        <v>108</v>
      </c>
      <c r="Z1" s="3" t="s">
        <v>109</v>
      </c>
      <c r="AA1" s="3" t="s">
        <v>111</v>
      </c>
      <c r="AB1" s="3" t="s">
        <v>136</v>
      </c>
      <c r="AC1" s="3" t="s">
        <v>151</v>
      </c>
      <c r="AD1" s="2" t="s">
        <v>12</v>
      </c>
      <c r="AE1" s="4" t="s">
        <v>5</v>
      </c>
      <c r="AF1" s="4" t="s">
        <v>57</v>
      </c>
      <c r="AG1" s="4" t="s">
        <v>125</v>
      </c>
      <c r="AH1" s="4" t="s">
        <v>58</v>
      </c>
      <c r="AI1" s="4" t="s">
        <v>37</v>
      </c>
      <c r="AJ1" s="4" t="s">
        <v>50</v>
      </c>
      <c r="AK1" s="4" t="s">
        <v>53</v>
      </c>
      <c r="AL1" s="4" t="s">
        <v>131</v>
      </c>
      <c r="AM1" s="4" t="s">
        <v>54</v>
      </c>
      <c r="AN1" s="4" t="s">
        <v>39</v>
      </c>
      <c r="AO1" s="4" t="s">
        <v>41</v>
      </c>
      <c r="AP1" s="4" t="s">
        <v>123</v>
      </c>
      <c r="AQ1" s="4" t="s">
        <v>126</v>
      </c>
      <c r="AR1" s="4" t="s">
        <v>148</v>
      </c>
      <c r="AS1" s="18" t="s">
        <v>110</v>
      </c>
      <c r="AT1" s="10" t="s">
        <v>28</v>
      </c>
      <c r="AU1" s="5" t="s">
        <v>8</v>
      </c>
      <c r="AV1" s="5" t="s">
        <v>101</v>
      </c>
      <c r="AW1" s="5" t="s">
        <v>98</v>
      </c>
      <c r="AX1" s="5" t="s">
        <v>40</v>
      </c>
      <c r="AY1" s="5" t="s">
        <v>44</v>
      </c>
      <c r="AZ1" s="14" t="s">
        <v>45</v>
      </c>
      <c r="BA1" s="14" t="s">
        <v>100</v>
      </c>
      <c r="BB1" s="5" t="s">
        <v>77</v>
      </c>
      <c r="BC1" s="14" t="s">
        <v>128</v>
      </c>
      <c r="BD1" s="5" t="s">
        <v>82</v>
      </c>
      <c r="BE1" s="2" t="s">
        <v>9</v>
      </c>
      <c r="BF1" s="2" t="s">
        <v>112</v>
      </c>
      <c r="BG1" s="2" t="s">
        <v>81</v>
      </c>
      <c r="BH1" s="2" t="s">
        <v>79</v>
      </c>
      <c r="BI1" s="2" t="s">
        <v>63</v>
      </c>
      <c r="BJ1" s="1" t="s">
        <v>32</v>
      </c>
      <c r="BK1" s="1" t="s">
        <v>66</v>
      </c>
    </row>
    <row r="2" spans="1:65" x14ac:dyDescent="0.2">
      <c r="A2" t="s">
        <v>0</v>
      </c>
      <c r="B2" t="s">
        <v>1</v>
      </c>
      <c r="C2">
        <v>1</v>
      </c>
      <c r="D2"/>
      <c r="E2" s="17">
        <v>8</v>
      </c>
      <c r="F2" s="17">
        <v>24</v>
      </c>
      <c r="G2" s="17">
        <v>16</v>
      </c>
      <c r="H2" s="6"/>
      <c r="I2" s="6"/>
      <c r="J2" s="7">
        <v>2</v>
      </c>
      <c r="K2" s="7">
        <v>2</v>
      </c>
      <c r="L2" s="7"/>
      <c r="M2" s="7"/>
      <c r="N2" s="7">
        <v>1</v>
      </c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6">
        <v>1</v>
      </c>
      <c r="AE2" s="8">
        <v>4</v>
      </c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19"/>
      <c r="AT2" s="11"/>
      <c r="AU2" s="9">
        <v>1</v>
      </c>
      <c r="AV2" s="9"/>
      <c r="AW2" s="9"/>
      <c r="AX2" s="9"/>
      <c r="AY2" s="9"/>
      <c r="AZ2" s="15"/>
      <c r="BA2" s="15"/>
      <c r="BB2" s="9"/>
      <c r="BC2" s="15"/>
      <c r="BD2" s="9"/>
      <c r="BE2" s="6">
        <v>2</v>
      </c>
      <c r="BF2" s="6"/>
      <c r="BG2" s="6"/>
      <c r="BH2" s="6"/>
      <c r="BI2" s="6"/>
      <c r="BJ2"/>
      <c r="BK2"/>
      <c r="BL2" t="s">
        <v>13</v>
      </c>
    </row>
    <row r="3" spans="1:65" x14ac:dyDescent="0.2">
      <c r="A3" t="s">
        <v>14</v>
      </c>
      <c r="B3" t="s">
        <v>15</v>
      </c>
      <c r="C3"/>
      <c r="D3"/>
      <c r="E3" s="17">
        <v>47</v>
      </c>
      <c r="F3" s="17"/>
      <c r="G3" s="17"/>
      <c r="H3" s="6"/>
      <c r="I3" s="6"/>
      <c r="J3" s="7"/>
      <c r="K3" s="7"/>
      <c r="L3" s="7"/>
      <c r="M3" s="7"/>
      <c r="N3" s="7"/>
      <c r="O3" s="7">
        <v>1</v>
      </c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6">
        <v>1</v>
      </c>
      <c r="AE3" s="8">
        <v>1</v>
      </c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19"/>
      <c r="AT3" s="11"/>
      <c r="AU3" s="9"/>
      <c r="AV3" s="9"/>
      <c r="AW3" s="9"/>
      <c r="AX3" s="9"/>
      <c r="AY3" s="9"/>
      <c r="AZ3" s="15"/>
      <c r="BA3" s="15"/>
      <c r="BB3" s="9"/>
      <c r="BC3" s="15"/>
      <c r="BD3" s="9"/>
      <c r="BE3" s="6"/>
      <c r="BF3" s="6"/>
      <c r="BG3" s="6"/>
      <c r="BH3" s="6"/>
      <c r="BI3" s="6"/>
      <c r="BJ3"/>
      <c r="BK3"/>
      <c r="BL3" t="s">
        <v>17</v>
      </c>
    </row>
    <row r="4" spans="1:65" x14ac:dyDescent="0.2">
      <c r="B4" t="s">
        <v>19</v>
      </c>
      <c r="C4">
        <v>1</v>
      </c>
      <c r="D4">
        <v>53</v>
      </c>
      <c r="E4" s="17"/>
      <c r="F4" s="17"/>
      <c r="G4" s="17"/>
      <c r="H4" s="6"/>
      <c r="I4" s="6"/>
      <c r="J4" s="7"/>
      <c r="K4" s="7">
        <v>1</v>
      </c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6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19"/>
      <c r="AT4" s="11"/>
      <c r="AU4" s="9"/>
      <c r="AV4" s="9"/>
      <c r="AW4" s="9"/>
      <c r="AX4" s="9"/>
      <c r="AY4" s="9"/>
      <c r="AZ4" s="15"/>
      <c r="BA4" s="15"/>
      <c r="BB4" s="9"/>
      <c r="BC4" s="15"/>
      <c r="BD4" s="9"/>
      <c r="BE4" s="6"/>
      <c r="BF4" s="6"/>
      <c r="BG4" s="6"/>
      <c r="BH4" s="6"/>
      <c r="BI4" s="6"/>
      <c r="BJ4"/>
      <c r="BK4"/>
    </row>
    <row r="5" spans="1:65" x14ac:dyDescent="0.2">
      <c r="B5" t="s">
        <v>20</v>
      </c>
      <c r="C5"/>
      <c r="D5">
        <v>53</v>
      </c>
      <c r="E5" s="17"/>
      <c r="F5" s="17"/>
      <c r="G5" s="17"/>
      <c r="H5" s="6"/>
      <c r="I5" s="6"/>
      <c r="J5" s="7">
        <v>1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6"/>
      <c r="AE5" s="8">
        <v>6</v>
      </c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19"/>
      <c r="AT5" s="11"/>
      <c r="AU5" s="9"/>
      <c r="AV5" s="9"/>
      <c r="AW5" s="9"/>
      <c r="AX5" s="9"/>
      <c r="AY5" s="9"/>
      <c r="AZ5" s="15"/>
      <c r="BA5" s="15"/>
      <c r="BB5" s="9"/>
      <c r="BC5" s="15"/>
      <c r="BD5" s="9"/>
      <c r="BE5" s="6"/>
      <c r="BF5" s="6"/>
      <c r="BG5" s="6"/>
      <c r="BH5" s="6"/>
      <c r="BI5" s="6"/>
      <c r="BJ5"/>
      <c r="BK5"/>
      <c r="BL5">
        <v>43</v>
      </c>
      <c r="BM5" t="s">
        <v>21</v>
      </c>
    </row>
    <row r="6" spans="1:65" x14ac:dyDescent="0.2">
      <c r="B6" t="s">
        <v>22</v>
      </c>
      <c r="C6"/>
      <c r="D6">
        <v>57</v>
      </c>
      <c r="E6" s="17"/>
      <c r="F6" s="17"/>
      <c r="G6" s="17"/>
      <c r="H6" s="6"/>
      <c r="I6" s="6"/>
      <c r="J6" s="7"/>
      <c r="K6" s="7">
        <v>1</v>
      </c>
      <c r="L6" s="7"/>
      <c r="M6" s="7"/>
      <c r="N6" s="7"/>
      <c r="O6" s="7"/>
      <c r="P6" s="7">
        <v>1</v>
      </c>
      <c r="Q6" s="7">
        <v>1</v>
      </c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6">
        <v>1</v>
      </c>
      <c r="AE6" s="8">
        <v>2</v>
      </c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19"/>
      <c r="AT6" s="11"/>
      <c r="AU6" s="9"/>
      <c r="AV6" s="9"/>
      <c r="AW6" s="9"/>
      <c r="AX6" s="9"/>
      <c r="AY6" s="9"/>
      <c r="AZ6" s="15"/>
      <c r="BA6" s="15"/>
      <c r="BB6" s="9"/>
      <c r="BC6" s="15"/>
      <c r="BD6" s="9"/>
      <c r="BE6" s="6"/>
      <c r="BF6" s="6"/>
      <c r="BG6" s="6"/>
      <c r="BH6" s="6"/>
      <c r="BI6" s="6"/>
      <c r="BJ6"/>
      <c r="BK6"/>
      <c r="BL6">
        <v>50.51</v>
      </c>
      <c r="BM6" t="s">
        <v>26</v>
      </c>
    </row>
    <row r="7" spans="1:65" x14ac:dyDescent="0.2">
      <c r="B7" t="s">
        <v>27</v>
      </c>
      <c r="C7"/>
      <c r="D7">
        <v>36</v>
      </c>
      <c r="E7" s="17"/>
      <c r="F7" s="17"/>
      <c r="G7" s="17"/>
      <c r="H7" s="6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6"/>
      <c r="AE7" s="8">
        <v>2</v>
      </c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19"/>
      <c r="AT7" s="11">
        <v>1</v>
      </c>
      <c r="AU7" s="9"/>
      <c r="AV7" s="9"/>
      <c r="AW7" s="9"/>
      <c r="AX7" s="9"/>
      <c r="AY7" s="9"/>
      <c r="AZ7" s="15"/>
      <c r="BA7" s="15"/>
      <c r="BB7" s="9"/>
      <c r="BC7" s="15"/>
      <c r="BD7" s="9"/>
      <c r="BE7" s="6"/>
      <c r="BF7" s="6"/>
      <c r="BG7" s="6"/>
      <c r="BH7" s="6"/>
      <c r="BI7" s="6"/>
      <c r="BJ7"/>
      <c r="BK7"/>
      <c r="BL7" t="s">
        <v>30</v>
      </c>
      <c r="BM7" t="s">
        <v>29</v>
      </c>
    </row>
    <row r="8" spans="1:65" x14ac:dyDescent="0.2">
      <c r="B8" t="s">
        <v>31</v>
      </c>
      <c r="C8"/>
      <c r="D8">
        <v>44</v>
      </c>
      <c r="E8" s="17"/>
      <c r="F8" s="17"/>
      <c r="G8" s="17"/>
      <c r="H8" s="6"/>
      <c r="I8" s="6"/>
      <c r="J8" s="7"/>
      <c r="K8" s="7">
        <v>1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6">
        <v>1</v>
      </c>
      <c r="AE8" s="8">
        <v>2</v>
      </c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19"/>
      <c r="AT8" s="11">
        <v>3</v>
      </c>
      <c r="AU8" s="9"/>
      <c r="AV8" s="9"/>
      <c r="AW8" s="9"/>
      <c r="AX8" s="9"/>
      <c r="AY8" s="9"/>
      <c r="AZ8" s="15"/>
      <c r="BA8" s="15"/>
      <c r="BB8" s="9"/>
      <c r="BC8" s="15"/>
      <c r="BD8" s="9"/>
      <c r="BE8" s="6"/>
      <c r="BF8" s="6"/>
      <c r="BG8" s="6"/>
      <c r="BH8" s="6"/>
      <c r="BI8" s="6"/>
      <c r="BJ8">
        <v>3</v>
      </c>
      <c r="BK8"/>
      <c r="BL8">
        <v>69</v>
      </c>
      <c r="BM8" t="s">
        <v>35</v>
      </c>
    </row>
    <row r="9" spans="1:65" x14ac:dyDescent="0.2">
      <c r="A9" t="s">
        <v>33</v>
      </c>
      <c r="B9" t="s">
        <v>34</v>
      </c>
      <c r="C9">
        <v>1</v>
      </c>
      <c r="D9">
        <v>18</v>
      </c>
      <c r="E9" s="17"/>
      <c r="F9" s="17"/>
      <c r="G9" s="17"/>
      <c r="H9" s="6"/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6"/>
      <c r="AE9" s="8">
        <v>3</v>
      </c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19"/>
      <c r="AT9" s="11"/>
      <c r="AU9" s="9"/>
      <c r="AV9" s="9"/>
      <c r="AW9" s="9"/>
      <c r="AX9" s="9"/>
      <c r="AY9" s="9"/>
      <c r="AZ9" s="15"/>
      <c r="BA9" s="15"/>
      <c r="BB9" s="9"/>
      <c r="BC9" s="15"/>
      <c r="BD9" s="9"/>
      <c r="BE9" s="6"/>
      <c r="BF9" s="6"/>
      <c r="BG9" s="6"/>
      <c r="BH9" s="6"/>
      <c r="BI9" s="6"/>
      <c r="BJ9">
        <v>4</v>
      </c>
      <c r="BK9"/>
      <c r="BL9">
        <v>78</v>
      </c>
      <c r="BM9" t="s">
        <v>35</v>
      </c>
    </row>
    <row r="10" spans="1:65" x14ac:dyDescent="0.2">
      <c r="A10" t="s">
        <v>36</v>
      </c>
      <c r="B10" t="s">
        <v>36</v>
      </c>
      <c r="C10">
        <v>1</v>
      </c>
      <c r="D10">
        <v>31</v>
      </c>
      <c r="E10" s="17"/>
      <c r="F10" s="17"/>
      <c r="G10" s="17"/>
      <c r="H10" s="6"/>
      <c r="I10" s="6"/>
      <c r="J10" s="7">
        <v>1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6">
        <v>1</v>
      </c>
      <c r="AE10" s="8">
        <v>9</v>
      </c>
      <c r="AF10" s="8"/>
      <c r="AG10" s="8"/>
      <c r="AH10" s="8"/>
      <c r="AI10" s="8">
        <v>1</v>
      </c>
      <c r="AJ10" s="8"/>
      <c r="AK10" s="8"/>
      <c r="AL10" s="8"/>
      <c r="AM10" s="8"/>
      <c r="AN10" s="8"/>
      <c r="AO10" s="8"/>
      <c r="AP10" s="8"/>
      <c r="AQ10" s="8"/>
      <c r="AR10" s="8"/>
      <c r="AS10" s="19"/>
      <c r="AT10" s="11">
        <v>1</v>
      </c>
      <c r="AU10" s="9"/>
      <c r="AV10" s="9"/>
      <c r="AW10" s="9"/>
      <c r="AX10" s="9"/>
      <c r="AY10" s="9"/>
      <c r="AZ10" s="15"/>
      <c r="BA10" s="15"/>
      <c r="BB10" s="9"/>
      <c r="BC10" s="15"/>
      <c r="BD10" s="9"/>
      <c r="BE10" s="6"/>
      <c r="BF10" s="6"/>
      <c r="BG10" s="6"/>
      <c r="BH10" s="6"/>
      <c r="BI10" s="6"/>
      <c r="BJ10"/>
      <c r="BK10"/>
      <c r="BL10">
        <v>98.99</v>
      </c>
    </row>
    <row r="11" spans="1:65" x14ac:dyDescent="0.2">
      <c r="B11" t="s">
        <v>38</v>
      </c>
      <c r="C11"/>
      <c r="D11">
        <v>38</v>
      </c>
      <c r="E11" s="17"/>
      <c r="F11" s="17"/>
      <c r="G11" s="17"/>
      <c r="H11" s="6"/>
      <c r="I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6">
        <v>1</v>
      </c>
      <c r="AE11" s="8">
        <v>8</v>
      </c>
      <c r="AF11" s="8"/>
      <c r="AG11" s="8"/>
      <c r="AH11" s="8"/>
      <c r="AI11" s="8"/>
      <c r="AJ11" s="8"/>
      <c r="AK11" s="8"/>
      <c r="AL11" s="8"/>
      <c r="AM11" s="8"/>
      <c r="AN11" s="8">
        <v>1</v>
      </c>
      <c r="AO11" s="8">
        <v>1</v>
      </c>
      <c r="AP11" s="8"/>
      <c r="AQ11" s="8"/>
      <c r="AR11" s="8"/>
      <c r="AS11" s="19"/>
      <c r="AT11" s="11">
        <v>1</v>
      </c>
      <c r="AU11" s="9"/>
      <c r="AV11" s="9"/>
      <c r="AW11" s="9"/>
      <c r="AX11" s="9">
        <v>3</v>
      </c>
      <c r="AY11" s="9"/>
      <c r="AZ11" s="15"/>
      <c r="BA11" s="15"/>
      <c r="BB11" s="9"/>
      <c r="BC11" s="15"/>
      <c r="BD11" s="9"/>
      <c r="BE11" s="6"/>
      <c r="BF11" s="6"/>
      <c r="BG11" s="6"/>
      <c r="BH11" s="6"/>
      <c r="BI11" s="6"/>
      <c r="BJ11">
        <v>1</v>
      </c>
      <c r="BK11"/>
      <c r="BL11">
        <v>102.10599999999999</v>
      </c>
    </row>
    <row r="12" spans="1:65" x14ac:dyDescent="0.2">
      <c r="A12" t="s">
        <v>42</v>
      </c>
      <c r="B12" t="s">
        <v>43</v>
      </c>
      <c r="C12">
        <v>1</v>
      </c>
      <c r="D12"/>
      <c r="E12" s="17">
        <v>22</v>
      </c>
      <c r="F12" s="17">
        <v>12</v>
      </c>
      <c r="G12" s="17">
        <v>16</v>
      </c>
      <c r="H12" s="6"/>
      <c r="I12" s="6"/>
      <c r="J12" s="7">
        <v>2</v>
      </c>
      <c r="K12" s="7">
        <v>1</v>
      </c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6"/>
      <c r="AE12" s="8">
        <v>5</v>
      </c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19"/>
      <c r="AT12" s="11"/>
      <c r="AU12" s="9"/>
      <c r="AV12" s="9"/>
      <c r="AW12" s="9"/>
      <c r="AX12" s="9"/>
      <c r="AY12" s="9">
        <v>1</v>
      </c>
      <c r="AZ12" s="15">
        <v>1</v>
      </c>
      <c r="BA12" s="15"/>
      <c r="BB12" s="9"/>
      <c r="BC12" s="15"/>
      <c r="BD12" s="9"/>
      <c r="BE12" s="6"/>
      <c r="BF12" s="6"/>
      <c r="BG12" s="6"/>
      <c r="BH12" s="6"/>
      <c r="BI12" s="6"/>
      <c r="BJ12"/>
      <c r="BK12"/>
      <c r="BL12">
        <v>128</v>
      </c>
      <c r="BM12" t="s">
        <v>35</v>
      </c>
    </row>
    <row r="13" spans="1:65" x14ac:dyDescent="0.2">
      <c r="B13" t="s">
        <v>46</v>
      </c>
      <c r="C13">
        <v>1</v>
      </c>
      <c r="D13"/>
      <c r="E13" s="17">
        <v>49</v>
      </c>
      <c r="F13" s="17"/>
      <c r="G13" s="17">
        <v>3</v>
      </c>
      <c r="H13" s="6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6"/>
      <c r="AE13" s="8">
        <v>4</v>
      </c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19"/>
      <c r="AT13" s="11">
        <v>2</v>
      </c>
      <c r="AU13" s="9"/>
      <c r="AV13" s="9"/>
      <c r="AW13" s="9"/>
      <c r="AX13" s="9"/>
      <c r="AY13" s="9"/>
      <c r="AZ13" s="15"/>
      <c r="BA13" s="15"/>
      <c r="BB13" s="9"/>
      <c r="BC13" s="15"/>
      <c r="BD13" s="9"/>
      <c r="BE13" s="6"/>
      <c r="BF13" s="6"/>
      <c r="BG13" s="6"/>
      <c r="BH13" s="6"/>
      <c r="BI13" s="6"/>
      <c r="BJ13"/>
      <c r="BK13"/>
      <c r="BL13">
        <v>148</v>
      </c>
      <c r="BM13" t="s">
        <v>47</v>
      </c>
    </row>
    <row r="14" spans="1:65" x14ac:dyDescent="0.2">
      <c r="B14" t="s">
        <v>48</v>
      </c>
      <c r="C14"/>
      <c r="D14"/>
      <c r="E14" s="17">
        <v>3</v>
      </c>
      <c r="F14" s="17"/>
      <c r="G14" s="17">
        <v>14</v>
      </c>
      <c r="H14" s="6"/>
      <c r="I14" s="6"/>
      <c r="J14" s="7"/>
      <c r="K14" s="7">
        <v>1</v>
      </c>
      <c r="L14" s="7"/>
      <c r="M14" s="7"/>
      <c r="N14" s="7"/>
      <c r="O14" s="7"/>
      <c r="P14" s="7"/>
      <c r="Q14" s="7"/>
      <c r="R14" s="7"/>
      <c r="S14" s="7"/>
      <c r="T14" s="7"/>
      <c r="U14" s="7">
        <v>1</v>
      </c>
      <c r="V14" s="7"/>
      <c r="W14" s="7"/>
      <c r="X14" s="7"/>
      <c r="Y14" s="7"/>
      <c r="Z14" s="7"/>
      <c r="AA14" s="7"/>
      <c r="AB14" s="7"/>
      <c r="AC14" s="7"/>
      <c r="AD14" s="6"/>
      <c r="AE14" s="8">
        <v>5</v>
      </c>
      <c r="AF14" s="8"/>
      <c r="AG14" s="8"/>
      <c r="AH14" s="8"/>
      <c r="AI14" s="8"/>
      <c r="AJ14" s="8">
        <v>1</v>
      </c>
      <c r="AK14" s="8"/>
      <c r="AL14" s="8"/>
      <c r="AM14" s="8"/>
      <c r="AN14" s="8"/>
      <c r="AO14" s="8"/>
      <c r="AP14" s="8"/>
      <c r="AQ14" s="8"/>
      <c r="AR14" s="8"/>
      <c r="AS14" s="19"/>
      <c r="AT14" s="11"/>
      <c r="AU14" s="9"/>
      <c r="AV14" s="9"/>
      <c r="AW14" s="9"/>
      <c r="AX14" s="9"/>
      <c r="AY14" s="9"/>
      <c r="AZ14" s="15"/>
      <c r="BA14" s="15"/>
      <c r="BB14" s="9"/>
      <c r="BC14" s="15"/>
      <c r="BD14" s="9"/>
      <c r="BE14" s="6"/>
      <c r="BF14" s="6"/>
      <c r="BG14" s="6"/>
      <c r="BH14" s="6"/>
      <c r="BI14" s="6"/>
      <c r="BJ14"/>
      <c r="BK14"/>
      <c r="BL14">
        <v>155</v>
      </c>
      <c r="BM14" t="s">
        <v>47</v>
      </c>
    </row>
    <row r="15" spans="1:65" x14ac:dyDescent="0.2">
      <c r="B15" t="s">
        <v>51</v>
      </c>
      <c r="C15"/>
      <c r="D15"/>
      <c r="E15" s="17">
        <v>4</v>
      </c>
      <c r="F15" s="17"/>
      <c r="G15" s="17">
        <v>23</v>
      </c>
      <c r="H15" s="6"/>
      <c r="I15" s="6"/>
      <c r="J15" s="7"/>
      <c r="K15" s="7"/>
      <c r="L15" s="7"/>
      <c r="M15" s="7"/>
      <c r="N15" s="7"/>
      <c r="O15" s="7"/>
      <c r="P15" s="7"/>
      <c r="Q15" s="7"/>
      <c r="R15" s="7"/>
      <c r="S15" s="7">
        <v>2</v>
      </c>
      <c r="T15" s="7"/>
      <c r="U15" s="7"/>
      <c r="V15" s="7"/>
      <c r="W15" s="7"/>
      <c r="X15" s="7"/>
      <c r="Y15" s="7"/>
      <c r="Z15" s="7"/>
      <c r="AA15" s="7"/>
      <c r="AB15" s="7"/>
      <c r="AC15" s="7"/>
      <c r="AD15" s="6"/>
      <c r="AE15" s="8">
        <v>4</v>
      </c>
      <c r="AF15" s="8"/>
      <c r="AG15" s="8"/>
      <c r="AH15" s="8"/>
      <c r="AI15" s="8"/>
      <c r="AJ15" s="8"/>
      <c r="AK15" s="8">
        <v>1</v>
      </c>
      <c r="AL15" s="8"/>
      <c r="AM15" s="8">
        <v>1</v>
      </c>
      <c r="AN15" s="8"/>
      <c r="AO15" s="8"/>
      <c r="AP15" s="8"/>
      <c r="AQ15" s="8"/>
      <c r="AR15" s="8"/>
      <c r="AS15" s="19"/>
      <c r="AT15" s="11">
        <v>1</v>
      </c>
      <c r="AU15" s="9"/>
      <c r="AV15" s="9"/>
      <c r="AW15" s="9"/>
      <c r="AX15" s="9"/>
      <c r="AY15" s="9"/>
      <c r="AZ15" s="15"/>
      <c r="BA15" s="15"/>
      <c r="BB15" s="9"/>
      <c r="BC15" s="15"/>
      <c r="BD15" s="9"/>
      <c r="BE15" s="6"/>
      <c r="BF15" s="6"/>
      <c r="BG15" s="6"/>
      <c r="BH15" s="6"/>
      <c r="BI15" s="6"/>
      <c r="BJ15"/>
      <c r="BK15"/>
      <c r="BL15">
        <v>164</v>
      </c>
      <c r="BM15" t="s">
        <v>47</v>
      </c>
    </row>
    <row r="16" spans="1:65" x14ac:dyDescent="0.2">
      <c r="B16" t="s">
        <v>55</v>
      </c>
      <c r="C16">
        <v>1</v>
      </c>
      <c r="D16"/>
      <c r="E16" s="17">
        <v>12</v>
      </c>
      <c r="F16" s="17"/>
      <c r="G16" s="17">
        <v>14</v>
      </c>
      <c r="H16" s="6"/>
      <c r="I16" s="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6"/>
      <c r="AE16" s="8">
        <v>2</v>
      </c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19"/>
      <c r="AT16" s="11"/>
      <c r="AU16" s="9"/>
      <c r="AV16" s="9"/>
      <c r="AW16" s="9"/>
      <c r="AX16" s="9"/>
      <c r="AY16" s="9"/>
      <c r="AZ16" s="15"/>
      <c r="BA16" s="15"/>
      <c r="BB16" s="9"/>
      <c r="BC16" s="15"/>
      <c r="BD16" s="9"/>
      <c r="BE16" s="6"/>
      <c r="BF16" s="6"/>
      <c r="BG16" s="6"/>
      <c r="BH16" s="6"/>
      <c r="BI16" s="6"/>
      <c r="BJ16"/>
      <c r="BK16"/>
      <c r="BL16">
        <v>175</v>
      </c>
    </row>
    <row r="17" spans="1:65" x14ac:dyDescent="0.2">
      <c r="B17" t="s">
        <v>56</v>
      </c>
      <c r="C17"/>
      <c r="D17"/>
      <c r="E17" s="17">
        <v>7</v>
      </c>
      <c r="F17" s="17">
        <v>13</v>
      </c>
      <c r="G17" s="17">
        <v>27</v>
      </c>
      <c r="H17" s="6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6"/>
      <c r="AE17" s="8">
        <v>12</v>
      </c>
      <c r="AF17" s="8">
        <v>1</v>
      </c>
      <c r="AG17" s="8"/>
      <c r="AH17" s="8">
        <v>1</v>
      </c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19"/>
      <c r="AT17" s="11"/>
      <c r="AU17" s="9"/>
      <c r="AV17" s="9"/>
      <c r="AW17" s="9"/>
      <c r="AX17" s="9"/>
      <c r="AY17" s="9"/>
      <c r="AZ17" s="15"/>
      <c r="BA17" s="15"/>
      <c r="BB17" s="9"/>
      <c r="BC17" s="15"/>
      <c r="BD17" s="9"/>
      <c r="BE17" s="6"/>
      <c r="BF17" s="6"/>
      <c r="BG17" s="6"/>
      <c r="BH17" s="6"/>
      <c r="BI17" s="6"/>
      <c r="BJ17"/>
      <c r="BK17"/>
    </row>
    <row r="18" spans="1:65" x14ac:dyDescent="0.2">
      <c r="B18" t="s">
        <v>59</v>
      </c>
      <c r="C18">
        <v>1</v>
      </c>
      <c r="D18"/>
      <c r="E18" s="17">
        <v>14</v>
      </c>
      <c r="F18" s="17"/>
      <c r="G18" s="17"/>
      <c r="H18" s="6"/>
      <c r="I18" s="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6"/>
      <c r="AE18" s="8">
        <v>1</v>
      </c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19"/>
      <c r="AT18" s="11"/>
      <c r="AU18" s="9"/>
      <c r="AV18" s="9"/>
      <c r="AW18" s="9"/>
      <c r="AX18" s="9"/>
      <c r="AY18" s="9"/>
      <c r="AZ18" s="15"/>
      <c r="BA18" s="15"/>
      <c r="BB18" s="9"/>
      <c r="BC18" s="15"/>
      <c r="BD18" s="9"/>
      <c r="BE18" s="6"/>
      <c r="BF18" s="6"/>
      <c r="BG18" s="6"/>
      <c r="BH18" s="6"/>
      <c r="BI18" s="6"/>
      <c r="BJ18"/>
      <c r="BK18"/>
      <c r="BL18">
        <v>198</v>
      </c>
      <c r="BM18" t="s">
        <v>60</v>
      </c>
    </row>
    <row r="19" spans="1:65" x14ac:dyDescent="0.2">
      <c r="B19" t="s">
        <v>61</v>
      </c>
      <c r="C19"/>
      <c r="D19"/>
      <c r="E19" s="17">
        <v>21</v>
      </c>
      <c r="F19" s="17">
        <v>12</v>
      </c>
      <c r="G19" s="17">
        <v>13</v>
      </c>
      <c r="H19" s="6"/>
      <c r="I19" s="6"/>
      <c r="J19" s="7"/>
      <c r="K19" s="7"/>
      <c r="L19" s="7"/>
      <c r="M19" s="7">
        <v>1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6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19"/>
      <c r="AT19" s="11"/>
      <c r="AU19" s="9"/>
      <c r="AV19" s="9"/>
      <c r="AW19" s="9"/>
      <c r="AX19" s="9"/>
      <c r="AY19" s="9"/>
      <c r="AZ19" s="15"/>
      <c r="BA19" s="15"/>
      <c r="BB19" s="9"/>
      <c r="BC19" s="15"/>
      <c r="BD19" s="9"/>
      <c r="BE19" s="6"/>
      <c r="BF19" s="6"/>
      <c r="BG19" s="6"/>
      <c r="BH19" s="6"/>
      <c r="BI19" s="6">
        <v>1</v>
      </c>
      <c r="BJ19"/>
      <c r="BK19"/>
    </row>
    <row r="20" spans="1:65" x14ac:dyDescent="0.2">
      <c r="B20" t="s">
        <v>64</v>
      </c>
      <c r="C20"/>
      <c r="D20"/>
      <c r="E20" s="17">
        <v>13</v>
      </c>
      <c r="F20" s="17">
        <v>2</v>
      </c>
      <c r="G20" s="17">
        <v>1</v>
      </c>
      <c r="H20" s="6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6"/>
      <c r="AE20" s="8">
        <v>3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19"/>
      <c r="AT20" s="11"/>
      <c r="AU20" s="9"/>
      <c r="AV20" s="9"/>
      <c r="AW20" s="9"/>
      <c r="AX20" s="9"/>
      <c r="AY20" s="9"/>
      <c r="AZ20" s="15"/>
      <c r="BA20" s="15"/>
      <c r="BB20" s="9"/>
      <c r="BC20" s="15"/>
      <c r="BD20" s="9"/>
      <c r="BE20" s="6"/>
      <c r="BF20" s="6"/>
      <c r="BG20" s="6"/>
      <c r="BH20" s="6"/>
      <c r="BI20" s="6"/>
      <c r="BJ20"/>
      <c r="BK20"/>
      <c r="BL20">
        <v>216</v>
      </c>
    </row>
    <row r="21" spans="1:65" x14ac:dyDescent="0.2">
      <c r="B21" t="s">
        <v>65</v>
      </c>
      <c r="C21">
        <v>1</v>
      </c>
      <c r="D21"/>
      <c r="E21" s="17">
        <v>44</v>
      </c>
      <c r="F21" s="17"/>
      <c r="G21" s="17"/>
      <c r="H21" s="6"/>
      <c r="I21" s="6"/>
      <c r="J21" s="7">
        <v>1</v>
      </c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6"/>
      <c r="AE21" s="8">
        <v>8</v>
      </c>
      <c r="AF21" s="8">
        <v>1</v>
      </c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19"/>
      <c r="AT21" s="11"/>
      <c r="AU21" s="9"/>
      <c r="AV21" s="9"/>
      <c r="AW21" s="9"/>
      <c r="AX21" s="9"/>
      <c r="AY21" s="9"/>
      <c r="AZ21" s="15"/>
      <c r="BA21" s="15"/>
      <c r="BB21" s="9"/>
      <c r="BC21" s="15"/>
      <c r="BD21" s="9"/>
      <c r="BE21" s="6"/>
      <c r="BF21" s="6"/>
      <c r="BG21" s="6"/>
      <c r="BH21" s="6"/>
      <c r="BI21" s="6"/>
      <c r="BJ21"/>
      <c r="BK21">
        <v>4</v>
      </c>
      <c r="BL21">
        <v>225</v>
      </c>
    </row>
    <row r="22" spans="1:65" x14ac:dyDescent="0.2">
      <c r="B22" t="s">
        <v>67</v>
      </c>
      <c r="C22">
        <v>1</v>
      </c>
      <c r="D22"/>
      <c r="E22" s="17">
        <v>9</v>
      </c>
      <c r="F22" s="17"/>
      <c r="G22" s="17">
        <v>12</v>
      </c>
      <c r="H22" s="6"/>
      <c r="I22" s="6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6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19"/>
      <c r="AT22" s="11"/>
      <c r="AU22" s="9"/>
      <c r="AV22" s="9"/>
      <c r="AW22" s="9"/>
      <c r="AX22" s="9"/>
      <c r="AY22" s="9"/>
      <c r="AZ22" s="15"/>
      <c r="BA22" s="15"/>
      <c r="BB22" s="9"/>
      <c r="BC22" s="15"/>
      <c r="BD22" s="9"/>
      <c r="BE22" s="6"/>
      <c r="BF22" s="6"/>
      <c r="BG22" s="6"/>
      <c r="BH22" s="6"/>
      <c r="BI22" s="6"/>
      <c r="BJ22"/>
      <c r="BK22"/>
    </row>
    <row r="23" spans="1:65" x14ac:dyDescent="0.2">
      <c r="B23" t="s">
        <v>68</v>
      </c>
      <c r="C23">
        <v>1</v>
      </c>
      <c r="D23">
        <v>30</v>
      </c>
      <c r="E23" s="17"/>
      <c r="F23" s="17"/>
      <c r="G23" s="17"/>
      <c r="H23" s="6"/>
      <c r="I23" s="6"/>
      <c r="J23" s="7"/>
      <c r="K23" s="7"/>
      <c r="L23" s="7"/>
      <c r="M23" s="7">
        <v>1</v>
      </c>
      <c r="N23" s="7"/>
      <c r="O23" s="7"/>
      <c r="P23" s="7">
        <v>1</v>
      </c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E23" s="8">
        <v>1</v>
      </c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19"/>
      <c r="AT23" s="11"/>
      <c r="AU23" s="9"/>
      <c r="AV23" s="9"/>
      <c r="AW23" s="9"/>
      <c r="AX23" s="9"/>
      <c r="AY23" s="9"/>
      <c r="AZ23" s="15"/>
      <c r="BA23" s="15"/>
      <c r="BB23" s="9"/>
      <c r="BC23" s="15"/>
      <c r="BD23" s="9"/>
      <c r="BL23">
        <v>235</v>
      </c>
    </row>
    <row r="24" spans="1:65" x14ac:dyDescent="0.2">
      <c r="A24" t="s">
        <v>69</v>
      </c>
      <c r="B24" t="s">
        <v>70</v>
      </c>
      <c r="C24">
        <v>1</v>
      </c>
      <c r="D24">
        <v>69</v>
      </c>
      <c r="E24" s="17"/>
      <c r="F24" s="17"/>
      <c r="G24" s="17"/>
      <c r="H24" s="6"/>
      <c r="I24" s="6"/>
      <c r="J24" s="7"/>
      <c r="K24" s="7"/>
      <c r="L24" s="7"/>
      <c r="M24" s="7"/>
      <c r="N24" s="7"/>
      <c r="O24" s="7"/>
      <c r="P24" s="7">
        <v>2</v>
      </c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E24" s="8">
        <v>2</v>
      </c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19"/>
      <c r="AT24" s="11"/>
      <c r="AU24" s="9"/>
      <c r="AV24" s="9"/>
      <c r="AW24" s="9"/>
      <c r="AX24" s="9"/>
      <c r="AY24" s="9"/>
      <c r="AZ24" s="15"/>
      <c r="BA24" s="15"/>
      <c r="BB24" s="9"/>
      <c r="BC24" s="15"/>
      <c r="BD24" s="9"/>
      <c r="BL24">
        <v>238.239</v>
      </c>
    </row>
    <row r="25" spans="1:65" x14ac:dyDescent="0.2">
      <c r="B25" t="s">
        <v>71</v>
      </c>
      <c r="C25"/>
      <c r="D25"/>
      <c r="E25" s="17">
        <v>16</v>
      </c>
      <c r="F25" s="17"/>
      <c r="G25" s="17">
        <v>11</v>
      </c>
      <c r="H25" s="6"/>
      <c r="I25" s="6"/>
      <c r="J25" s="7">
        <v>1</v>
      </c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19"/>
      <c r="AT25" s="11"/>
      <c r="AU25" s="9"/>
      <c r="AV25" s="9"/>
      <c r="AW25" s="9"/>
      <c r="AX25" s="9"/>
      <c r="AY25" s="9"/>
      <c r="AZ25" s="15"/>
      <c r="BA25" s="15"/>
      <c r="BB25" s="9"/>
      <c r="BC25" s="15"/>
      <c r="BD25" s="9"/>
    </row>
    <row r="26" spans="1:65" x14ac:dyDescent="0.2">
      <c r="B26" t="s">
        <v>72</v>
      </c>
      <c r="C26">
        <v>1</v>
      </c>
      <c r="D26">
        <v>43</v>
      </c>
      <c r="E26" s="17"/>
      <c r="F26" s="17"/>
      <c r="G26" s="17"/>
      <c r="H26" s="6"/>
      <c r="I26" s="6"/>
      <c r="J26" s="7"/>
      <c r="K26" s="7">
        <v>1</v>
      </c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E26" s="8">
        <v>1</v>
      </c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19"/>
      <c r="AT26" s="11"/>
      <c r="AU26" s="9"/>
      <c r="AV26" s="9"/>
      <c r="AW26" s="9"/>
      <c r="AX26" s="9"/>
      <c r="AY26" s="9"/>
      <c r="AZ26" s="15"/>
      <c r="BA26" s="15"/>
      <c r="BB26" s="9"/>
      <c r="BC26" s="15"/>
      <c r="BD26" s="9"/>
      <c r="BJ26" s="1">
        <v>1</v>
      </c>
      <c r="BL26">
        <v>259</v>
      </c>
      <c r="BM26" t="s">
        <v>73</v>
      </c>
    </row>
    <row r="27" spans="1:65" ht="19" x14ac:dyDescent="0.2">
      <c r="B27" t="s">
        <v>74</v>
      </c>
      <c r="C27">
        <v>1</v>
      </c>
      <c r="D27">
        <v>34</v>
      </c>
      <c r="E27" s="17"/>
      <c r="F27" s="17"/>
      <c r="G27" s="17"/>
      <c r="H27" s="6"/>
      <c r="I27" s="6"/>
      <c r="J27" s="7"/>
      <c r="K27" s="7">
        <v>1</v>
      </c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E27" s="8">
        <v>1</v>
      </c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19"/>
      <c r="AT27" s="11"/>
      <c r="AU27" s="9"/>
      <c r="AV27" s="9"/>
      <c r="AW27" s="9"/>
      <c r="AX27" s="9"/>
      <c r="AY27" s="9"/>
      <c r="AZ27" s="15"/>
      <c r="BA27" s="15"/>
      <c r="BB27" s="9"/>
      <c r="BC27" s="15"/>
      <c r="BD27" s="9"/>
      <c r="BK27" s="1">
        <v>11</v>
      </c>
      <c r="BL27">
        <v>265</v>
      </c>
    </row>
    <row r="28" spans="1:65" x14ac:dyDescent="0.2">
      <c r="B28" t="s">
        <v>75</v>
      </c>
      <c r="C28">
        <v>1</v>
      </c>
      <c r="D28">
        <v>11</v>
      </c>
      <c r="E28" s="17">
        <v>17</v>
      </c>
      <c r="F28" s="17">
        <v>16</v>
      </c>
      <c r="G28" s="17">
        <v>37</v>
      </c>
      <c r="H28" s="6"/>
      <c r="I28" s="6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19"/>
      <c r="AT28" s="11"/>
      <c r="AU28" s="9"/>
      <c r="AV28" s="9"/>
      <c r="AW28" s="9"/>
      <c r="AX28" s="9"/>
      <c r="AY28" s="9"/>
      <c r="AZ28" s="15"/>
      <c r="BA28" s="15"/>
      <c r="BB28" s="9">
        <v>3</v>
      </c>
      <c r="BC28" s="15"/>
      <c r="BD28" s="9"/>
      <c r="BM28" t="s">
        <v>76</v>
      </c>
    </row>
    <row r="29" spans="1:65" x14ac:dyDescent="0.2">
      <c r="B29" t="s">
        <v>78</v>
      </c>
      <c r="C29"/>
      <c r="D29"/>
      <c r="E29" s="17"/>
      <c r="F29" s="17">
        <v>12</v>
      </c>
      <c r="G29" s="17">
        <v>9</v>
      </c>
      <c r="H29" s="6"/>
      <c r="I29" s="6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>
        <v>1</v>
      </c>
      <c r="V29" s="7"/>
      <c r="W29" s="7"/>
      <c r="X29" s="7"/>
      <c r="Y29" s="7"/>
      <c r="Z29" s="7"/>
      <c r="AA29" s="7"/>
      <c r="AB29" s="7"/>
      <c r="AC29" s="7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19"/>
      <c r="AT29" s="11"/>
      <c r="AU29" s="9"/>
      <c r="AV29" s="9"/>
      <c r="AW29" s="9"/>
      <c r="AX29" s="9"/>
      <c r="AY29" s="9"/>
      <c r="AZ29" s="15"/>
      <c r="BA29" s="15"/>
      <c r="BB29" s="9"/>
      <c r="BC29" s="15"/>
      <c r="BD29" s="9"/>
      <c r="BH29" s="2">
        <v>2</v>
      </c>
    </row>
    <row r="30" spans="1:65" x14ac:dyDescent="0.2">
      <c r="B30" t="s">
        <v>80</v>
      </c>
      <c r="C30">
        <v>1</v>
      </c>
      <c r="D30"/>
      <c r="E30" s="17">
        <v>8</v>
      </c>
      <c r="F30" s="17"/>
      <c r="G30" s="17">
        <v>15</v>
      </c>
      <c r="H30" s="6"/>
      <c r="I30" s="6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19"/>
      <c r="AT30" s="11"/>
      <c r="AU30" s="9"/>
      <c r="AV30" s="9"/>
      <c r="AW30" s="9"/>
      <c r="AX30" s="9"/>
      <c r="AY30" s="9"/>
      <c r="AZ30" s="15"/>
      <c r="BA30" s="15"/>
      <c r="BB30" s="9"/>
      <c r="BC30" s="15"/>
      <c r="BD30" s="9">
        <v>1</v>
      </c>
      <c r="BG30" s="2">
        <v>1</v>
      </c>
    </row>
    <row r="31" spans="1:65" x14ac:dyDescent="0.2">
      <c r="A31" t="s">
        <v>153</v>
      </c>
      <c r="C31"/>
      <c r="D31"/>
      <c r="E31" s="17"/>
      <c r="F31" s="17"/>
      <c r="G31" s="17"/>
      <c r="H31" s="6"/>
      <c r="I31" s="6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19"/>
      <c r="AT31" s="11"/>
      <c r="AU31" s="9"/>
      <c r="AV31" s="9"/>
      <c r="AW31" s="9"/>
      <c r="AX31" s="9"/>
      <c r="AY31" s="9"/>
      <c r="AZ31" s="15"/>
      <c r="BA31" s="15"/>
      <c r="BB31" s="9"/>
      <c r="BC31" s="15"/>
      <c r="BD31" s="9"/>
    </row>
    <row r="32" spans="1:65" x14ac:dyDescent="0.2">
      <c r="A32" t="s">
        <v>83</v>
      </c>
      <c r="B32" t="s">
        <v>84</v>
      </c>
      <c r="C32">
        <v>1</v>
      </c>
      <c r="D32"/>
      <c r="E32" s="17">
        <v>21</v>
      </c>
      <c r="F32" s="17">
        <v>20</v>
      </c>
      <c r="G32" s="17">
        <v>6</v>
      </c>
      <c r="H32" s="6"/>
      <c r="I32" s="6"/>
      <c r="J32" s="7">
        <v>1</v>
      </c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E32" s="8">
        <v>2</v>
      </c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19"/>
      <c r="AT32" s="11">
        <v>2</v>
      </c>
      <c r="AU32" s="9"/>
      <c r="AV32" s="9"/>
      <c r="AW32" s="9"/>
      <c r="AX32" s="9"/>
      <c r="AY32" s="9"/>
      <c r="AZ32" s="15"/>
      <c r="BA32" s="15"/>
      <c r="BB32" s="9"/>
      <c r="BC32" s="15"/>
      <c r="BD32" s="9"/>
      <c r="BK32" s="1">
        <v>5</v>
      </c>
    </row>
    <row r="33" spans="1:65" x14ac:dyDescent="0.2">
      <c r="B33" t="s">
        <v>85</v>
      </c>
      <c r="C33"/>
      <c r="D33"/>
      <c r="E33" s="17">
        <v>14</v>
      </c>
      <c r="F33" s="17">
        <v>3</v>
      </c>
      <c r="G33" s="17">
        <v>5</v>
      </c>
      <c r="H33" s="6"/>
      <c r="I33" s="6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E33" s="8">
        <v>2</v>
      </c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19"/>
      <c r="AT33" s="11">
        <v>1</v>
      </c>
      <c r="AU33" s="9"/>
      <c r="AV33" s="9"/>
      <c r="AW33" s="9"/>
      <c r="AX33" s="9"/>
      <c r="AY33" s="9"/>
      <c r="AZ33" s="15"/>
      <c r="BA33" s="15"/>
      <c r="BB33" s="9"/>
      <c r="BC33" s="15"/>
      <c r="BD33" s="9"/>
      <c r="BK33" s="1">
        <v>6</v>
      </c>
      <c r="BL33">
        <v>313</v>
      </c>
    </row>
    <row r="34" spans="1:65" x14ac:dyDescent="0.2">
      <c r="A34" t="s">
        <v>86</v>
      </c>
      <c r="B34" t="s">
        <v>87</v>
      </c>
      <c r="C34">
        <v>1</v>
      </c>
      <c r="D34">
        <v>93</v>
      </c>
      <c r="E34" s="17"/>
      <c r="F34" s="17"/>
      <c r="G34" s="17"/>
      <c r="H34" s="6"/>
      <c r="I34" s="6"/>
      <c r="J34" s="7">
        <v>1</v>
      </c>
      <c r="K34" s="7">
        <v>2</v>
      </c>
      <c r="L34" s="7">
        <v>1</v>
      </c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2">
        <v>1</v>
      </c>
      <c r="AE34" s="8">
        <v>7</v>
      </c>
      <c r="AF34" s="8">
        <v>1</v>
      </c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19"/>
      <c r="AT34" s="11"/>
      <c r="AU34" s="9"/>
      <c r="AV34" s="9"/>
      <c r="AW34" s="9"/>
      <c r="AX34" s="9"/>
      <c r="AY34" s="9"/>
      <c r="AZ34" s="15"/>
      <c r="BA34" s="15"/>
      <c r="BB34" s="9"/>
      <c r="BC34" s="15"/>
      <c r="BD34" s="9"/>
      <c r="BJ34" s="1">
        <v>3</v>
      </c>
      <c r="BL34">
        <v>328</v>
      </c>
    </row>
    <row r="35" spans="1:65" x14ac:dyDescent="0.2">
      <c r="B35" t="s">
        <v>86</v>
      </c>
      <c r="C35">
        <v>1</v>
      </c>
      <c r="D35">
        <v>82</v>
      </c>
      <c r="E35" s="17"/>
      <c r="F35" s="17"/>
      <c r="G35" s="17"/>
      <c r="H35" s="6"/>
      <c r="I35" s="6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19"/>
      <c r="AT35" s="11"/>
      <c r="AU35" s="9"/>
      <c r="AV35" s="9"/>
      <c r="AW35" s="9"/>
      <c r="AX35" s="9"/>
      <c r="AY35" s="9"/>
      <c r="AZ35" s="15"/>
      <c r="BA35" s="15"/>
      <c r="BB35" s="9"/>
      <c r="BC35" s="15"/>
      <c r="BD35" s="9"/>
    </row>
    <row r="36" spans="1:65" x14ac:dyDescent="0.2">
      <c r="B36" t="s">
        <v>89</v>
      </c>
      <c r="C36"/>
      <c r="D36">
        <v>65</v>
      </c>
      <c r="E36" s="17"/>
      <c r="F36" s="17"/>
      <c r="G36" s="17"/>
      <c r="H36" s="6"/>
      <c r="I36" s="6"/>
      <c r="J36" s="7">
        <v>1</v>
      </c>
      <c r="K36" s="7">
        <v>1</v>
      </c>
      <c r="L36" s="7"/>
      <c r="M36" s="7"/>
      <c r="N36" s="7"/>
      <c r="O36" s="7"/>
      <c r="P36" s="7">
        <v>1</v>
      </c>
      <c r="Q36" s="7">
        <v>2</v>
      </c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19"/>
      <c r="AT36" s="11"/>
      <c r="AU36" s="9"/>
      <c r="AV36" s="9"/>
      <c r="AW36" s="9"/>
      <c r="AX36" s="9"/>
      <c r="AY36" s="9"/>
      <c r="AZ36" s="15"/>
      <c r="BA36" s="15"/>
      <c r="BB36" s="9"/>
      <c r="BC36" s="15"/>
      <c r="BD36" s="9"/>
      <c r="BI36" s="2">
        <v>1</v>
      </c>
    </row>
    <row r="37" spans="1:65" x14ac:dyDescent="0.2">
      <c r="A37" t="s">
        <v>90</v>
      </c>
      <c r="B37" t="s">
        <v>91</v>
      </c>
      <c r="C37"/>
      <c r="D37">
        <v>42</v>
      </c>
      <c r="E37" s="17"/>
      <c r="F37" s="17"/>
      <c r="G37" s="17"/>
      <c r="H37" s="6"/>
      <c r="I37" s="6"/>
      <c r="J37" s="7"/>
      <c r="K37" s="7">
        <v>1</v>
      </c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2">
        <v>1</v>
      </c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19"/>
      <c r="AT37" s="11"/>
      <c r="AU37" s="9"/>
      <c r="AV37" s="9"/>
      <c r="AW37" s="9"/>
      <c r="AX37" s="9"/>
      <c r="AY37" s="9"/>
      <c r="AZ37" s="15"/>
      <c r="BA37" s="15"/>
      <c r="BB37" s="9"/>
      <c r="BC37" s="15"/>
      <c r="BD37" s="9"/>
    </row>
    <row r="38" spans="1:65" x14ac:dyDescent="0.2">
      <c r="B38" t="s">
        <v>90</v>
      </c>
      <c r="C38"/>
      <c r="D38">
        <v>120</v>
      </c>
      <c r="E38" s="17"/>
      <c r="F38" s="17"/>
      <c r="G38" s="17"/>
      <c r="H38" s="6"/>
      <c r="I38" s="6"/>
      <c r="J38" s="7">
        <v>3</v>
      </c>
      <c r="K38" s="7"/>
      <c r="L38" s="7"/>
      <c r="M38" s="7"/>
      <c r="N38" s="7"/>
      <c r="O38" s="7"/>
      <c r="P38" s="7">
        <v>2</v>
      </c>
      <c r="Q38" s="7"/>
      <c r="R38" s="7"/>
      <c r="S38" s="7"/>
      <c r="T38" s="7">
        <v>1</v>
      </c>
      <c r="U38" s="7"/>
      <c r="V38" s="7"/>
      <c r="W38" s="7"/>
      <c r="X38" s="7"/>
      <c r="Y38" s="7"/>
      <c r="Z38" s="7"/>
      <c r="AA38" s="7"/>
      <c r="AB38" s="7"/>
      <c r="AC38" s="7"/>
      <c r="AD38" s="2">
        <v>1</v>
      </c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19"/>
      <c r="AT38" s="11"/>
      <c r="AU38" s="9"/>
      <c r="AV38" s="9"/>
      <c r="AW38" s="9"/>
      <c r="AX38" s="9"/>
      <c r="AY38" s="9"/>
      <c r="AZ38" s="15"/>
      <c r="BA38" s="15"/>
      <c r="BB38" s="9"/>
      <c r="BC38" s="15"/>
      <c r="BD38" s="9"/>
    </row>
    <row r="39" spans="1:65" x14ac:dyDescent="0.2">
      <c r="B39" t="s">
        <v>93</v>
      </c>
      <c r="C39"/>
      <c r="D39">
        <v>53</v>
      </c>
      <c r="E39" s="17"/>
      <c r="F39" s="17"/>
      <c r="G39" s="17"/>
      <c r="H39" s="6"/>
      <c r="I39" s="6"/>
      <c r="J39" s="7"/>
      <c r="K39" s="7">
        <v>1</v>
      </c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19"/>
      <c r="AT39" s="11"/>
      <c r="AU39" s="9"/>
      <c r="AV39" s="9"/>
      <c r="AW39" s="9"/>
      <c r="AX39" s="9"/>
      <c r="AY39" s="9"/>
      <c r="AZ39" s="15"/>
      <c r="BA39" s="15"/>
      <c r="BB39" s="9"/>
      <c r="BC39" s="15"/>
      <c r="BD39" s="9"/>
    </row>
    <row r="40" spans="1:65" x14ac:dyDescent="0.2">
      <c r="A40" t="s">
        <v>94</v>
      </c>
      <c r="B40" t="s">
        <v>95</v>
      </c>
      <c r="C40">
        <v>1</v>
      </c>
      <c r="D40">
        <v>62</v>
      </c>
      <c r="E40" s="17"/>
      <c r="F40" s="17"/>
      <c r="G40" s="17"/>
      <c r="H40" s="6"/>
      <c r="I40" s="6"/>
      <c r="J40" s="7">
        <v>1</v>
      </c>
      <c r="K40" s="7"/>
      <c r="L40" s="7"/>
      <c r="M40" s="7"/>
      <c r="N40" s="7"/>
      <c r="O40" s="7"/>
      <c r="P40" s="7"/>
      <c r="Q40" s="7">
        <v>3</v>
      </c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2">
        <v>1</v>
      </c>
      <c r="AE40" s="8">
        <v>1</v>
      </c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19"/>
      <c r="AT40" s="11">
        <v>2</v>
      </c>
      <c r="AU40" s="9"/>
      <c r="AV40" s="9"/>
      <c r="AW40" s="9"/>
      <c r="AX40" s="9"/>
      <c r="AY40" s="9"/>
      <c r="AZ40" s="15"/>
      <c r="BA40" s="15"/>
      <c r="BB40" s="9"/>
      <c r="BC40" s="15"/>
      <c r="BD40" s="9"/>
      <c r="BJ40" s="1">
        <v>1</v>
      </c>
      <c r="BL40">
        <v>13</v>
      </c>
      <c r="BM40" t="s">
        <v>96</v>
      </c>
    </row>
    <row r="41" spans="1:65" x14ac:dyDescent="0.2">
      <c r="B41" t="s">
        <v>97</v>
      </c>
      <c r="C41">
        <v>1</v>
      </c>
      <c r="D41">
        <v>49</v>
      </c>
      <c r="E41" s="17"/>
      <c r="F41" s="17"/>
      <c r="G41" s="17"/>
      <c r="H41" s="6"/>
      <c r="I41" s="6"/>
      <c r="J41" s="7">
        <v>1</v>
      </c>
      <c r="K41" s="7"/>
      <c r="L41" s="7"/>
      <c r="M41" s="7"/>
      <c r="N41" s="7"/>
      <c r="O41" s="7"/>
      <c r="P41" s="7">
        <v>1</v>
      </c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2">
        <v>1</v>
      </c>
      <c r="AE41" s="8">
        <v>4</v>
      </c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19"/>
      <c r="AT41" s="11">
        <v>5</v>
      </c>
      <c r="AU41" s="9"/>
      <c r="AV41" s="9"/>
      <c r="AW41" s="9">
        <v>1</v>
      </c>
      <c r="AX41" s="9"/>
      <c r="AY41" s="9"/>
      <c r="AZ41" s="15"/>
      <c r="BA41" s="15"/>
      <c r="BB41" s="9"/>
      <c r="BC41" s="15"/>
      <c r="BD41" s="9"/>
      <c r="BJ41" s="1">
        <v>6</v>
      </c>
      <c r="BL41">
        <v>20.21</v>
      </c>
    </row>
    <row r="42" spans="1:65" x14ac:dyDescent="0.2">
      <c r="A42" t="s">
        <v>99</v>
      </c>
      <c r="B42" t="s">
        <v>99</v>
      </c>
      <c r="C42">
        <v>1</v>
      </c>
      <c r="D42">
        <v>219</v>
      </c>
      <c r="E42" s="17"/>
      <c r="F42" s="17"/>
      <c r="G42" s="17"/>
      <c r="H42" s="6">
        <v>1</v>
      </c>
      <c r="I42" s="6"/>
      <c r="J42" s="7">
        <v>3</v>
      </c>
      <c r="K42" s="7">
        <v>2</v>
      </c>
      <c r="L42" s="7"/>
      <c r="M42" s="7"/>
      <c r="N42" s="7"/>
      <c r="O42" s="7"/>
      <c r="P42" s="7"/>
      <c r="Q42" s="7">
        <v>1</v>
      </c>
      <c r="R42" s="7"/>
      <c r="S42" s="7"/>
      <c r="T42" s="7"/>
      <c r="U42" s="7"/>
      <c r="V42" s="7">
        <v>1</v>
      </c>
      <c r="W42" s="7">
        <v>1</v>
      </c>
      <c r="X42" s="7">
        <v>1</v>
      </c>
      <c r="Y42" s="7"/>
      <c r="Z42" s="7"/>
      <c r="AA42" s="7"/>
      <c r="AB42" s="7"/>
      <c r="AC42" s="7"/>
      <c r="AD42" s="6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19"/>
      <c r="AT42" s="11"/>
      <c r="AU42" s="9"/>
      <c r="AV42" s="9">
        <v>1</v>
      </c>
      <c r="AW42" s="9"/>
      <c r="AX42" s="9">
        <v>1</v>
      </c>
      <c r="AY42" s="9"/>
      <c r="AZ42" s="15"/>
      <c r="BA42" s="15">
        <v>1</v>
      </c>
      <c r="BB42" s="9"/>
      <c r="BC42" s="15"/>
      <c r="BD42" s="9"/>
      <c r="BE42" s="6"/>
      <c r="BF42" s="6"/>
      <c r="BG42" s="6"/>
      <c r="BH42" s="6"/>
      <c r="BI42" s="6"/>
      <c r="BJ42">
        <v>6</v>
      </c>
      <c r="BK42"/>
      <c r="BL42">
        <v>38</v>
      </c>
      <c r="BM42" t="s">
        <v>103</v>
      </c>
    </row>
    <row r="43" spans="1:65" x14ac:dyDescent="0.2">
      <c r="A43" t="s">
        <v>106</v>
      </c>
      <c r="B43" t="s">
        <v>107</v>
      </c>
      <c r="C43"/>
      <c r="D43">
        <v>67</v>
      </c>
      <c r="E43" s="17"/>
      <c r="F43" s="17"/>
      <c r="G43" s="17"/>
      <c r="H43" s="6"/>
      <c r="I43" s="6"/>
      <c r="J43" s="7">
        <v>2</v>
      </c>
      <c r="K43" s="7">
        <v>3</v>
      </c>
      <c r="L43" s="7"/>
      <c r="M43" s="7">
        <v>1</v>
      </c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>
        <v>1</v>
      </c>
      <c r="Z43" s="7">
        <v>1</v>
      </c>
      <c r="AA43" s="7">
        <v>1</v>
      </c>
      <c r="AB43" s="7"/>
      <c r="AC43" s="7"/>
      <c r="AD43" s="6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19">
        <v>1</v>
      </c>
      <c r="AT43" s="11"/>
      <c r="AU43" s="9">
        <v>1</v>
      </c>
      <c r="AV43" s="9">
        <v>2</v>
      </c>
      <c r="AW43" s="9"/>
      <c r="AX43" s="9"/>
      <c r="AY43" s="9"/>
      <c r="AZ43" s="15"/>
      <c r="BA43" s="15"/>
      <c r="BB43" s="9"/>
      <c r="BC43" s="15"/>
      <c r="BD43" s="9"/>
      <c r="BE43" s="6"/>
      <c r="BF43" s="6">
        <v>1</v>
      </c>
      <c r="BG43" s="6"/>
      <c r="BH43" s="6"/>
      <c r="BI43" s="6"/>
      <c r="BJ43"/>
      <c r="BK43"/>
    </row>
    <row r="44" spans="1:65" x14ac:dyDescent="0.2">
      <c r="A44" t="s">
        <v>113</v>
      </c>
      <c r="B44" t="s">
        <v>114</v>
      </c>
      <c r="C44">
        <v>1</v>
      </c>
      <c r="D44">
        <v>70</v>
      </c>
      <c r="E44" s="17"/>
      <c r="F44" s="17"/>
      <c r="G44" s="17"/>
      <c r="H44" s="6"/>
      <c r="I44" s="6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6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19"/>
      <c r="AT44" s="11">
        <v>2</v>
      </c>
      <c r="AU44" s="9"/>
      <c r="AV44" s="9"/>
      <c r="AW44" s="9"/>
      <c r="AX44" s="9"/>
      <c r="AY44" s="9"/>
      <c r="AZ44" s="15"/>
      <c r="BA44" s="15"/>
      <c r="BB44" s="9"/>
      <c r="BC44" s="15"/>
      <c r="BD44" s="9"/>
      <c r="BE44" s="6"/>
      <c r="BF44" s="6"/>
      <c r="BG44" s="6"/>
      <c r="BH44" s="6"/>
      <c r="BI44" s="6"/>
      <c r="BJ44"/>
      <c r="BK44"/>
      <c r="BL44">
        <v>76</v>
      </c>
      <c r="BM44" t="s">
        <v>115</v>
      </c>
    </row>
    <row r="45" spans="1:65" x14ac:dyDescent="0.2">
      <c r="B45" t="s">
        <v>116</v>
      </c>
      <c r="C45"/>
      <c r="D45">
        <v>74</v>
      </c>
      <c r="E45" s="17"/>
      <c r="F45" s="17"/>
      <c r="G45" s="17"/>
      <c r="H45" s="6"/>
      <c r="I45" s="6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6">
        <v>1</v>
      </c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19"/>
      <c r="AT45" s="11"/>
      <c r="AU45" s="9"/>
      <c r="AV45" s="9"/>
      <c r="AW45" s="9"/>
      <c r="AX45" s="9"/>
      <c r="AY45" s="9"/>
      <c r="AZ45" s="15"/>
      <c r="BA45" s="15"/>
      <c r="BB45" s="9"/>
      <c r="BC45" s="15"/>
      <c r="BD45" s="9"/>
      <c r="BE45" s="6"/>
      <c r="BF45" s="6"/>
      <c r="BG45" s="6"/>
      <c r="BH45" s="6"/>
      <c r="BI45" s="6"/>
      <c r="BJ45"/>
      <c r="BK45"/>
    </row>
    <row r="46" spans="1:65" x14ac:dyDescent="0.2">
      <c r="B46" t="s">
        <v>117</v>
      </c>
      <c r="C46"/>
      <c r="D46"/>
      <c r="E46" s="17">
        <v>12</v>
      </c>
      <c r="F46" s="17">
        <v>5</v>
      </c>
      <c r="G46" s="17">
        <v>20</v>
      </c>
      <c r="H46" s="6"/>
      <c r="I46" s="6"/>
      <c r="J46" s="7">
        <v>1</v>
      </c>
      <c r="K46" s="7">
        <v>1</v>
      </c>
      <c r="L46" s="7"/>
      <c r="M46" s="7"/>
      <c r="N46" s="7"/>
      <c r="O46" s="7"/>
      <c r="P46" s="7">
        <v>1</v>
      </c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6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19"/>
      <c r="AT46" s="11"/>
      <c r="AU46" s="9"/>
      <c r="AV46" s="9"/>
      <c r="AW46" s="9"/>
      <c r="AX46" s="9"/>
      <c r="AY46" s="9"/>
      <c r="AZ46" s="15"/>
      <c r="BA46" s="15"/>
      <c r="BB46" s="9"/>
      <c r="BC46" s="15"/>
      <c r="BD46" s="9"/>
      <c r="BE46" s="6"/>
      <c r="BF46" s="6"/>
      <c r="BG46" s="6"/>
      <c r="BH46" s="6"/>
      <c r="BI46" s="6"/>
      <c r="BJ46"/>
      <c r="BK46"/>
    </row>
    <row r="47" spans="1:65" x14ac:dyDescent="0.2">
      <c r="B47" t="s">
        <v>118</v>
      </c>
      <c r="C47">
        <v>1</v>
      </c>
      <c r="D47">
        <v>27</v>
      </c>
      <c r="E47" s="17"/>
      <c r="F47" s="17"/>
      <c r="G47" s="17"/>
      <c r="H47" s="6"/>
      <c r="I47" s="6"/>
      <c r="J47" s="7"/>
      <c r="K47" s="7">
        <v>1</v>
      </c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6"/>
      <c r="AE47" s="8">
        <v>2</v>
      </c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19"/>
      <c r="AT47" s="11"/>
      <c r="AU47" s="9"/>
      <c r="AV47" s="9"/>
      <c r="AW47" s="9"/>
      <c r="AX47" s="9"/>
      <c r="AY47" s="9"/>
      <c r="AZ47" s="15"/>
      <c r="BA47" s="15"/>
      <c r="BB47" s="9"/>
      <c r="BC47" s="15"/>
      <c r="BD47" s="9"/>
      <c r="BE47" s="6"/>
      <c r="BF47" s="6"/>
      <c r="BG47" s="6"/>
      <c r="BH47" s="6"/>
      <c r="BI47" s="6"/>
      <c r="BJ47"/>
      <c r="BK47"/>
      <c r="BL47">
        <v>87</v>
      </c>
    </row>
    <row r="48" spans="1:65" x14ac:dyDescent="0.2">
      <c r="B48" t="s">
        <v>119</v>
      </c>
      <c r="C48"/>
      <c r="D48">
        <v>30</v>
      </c>
      <c r="E48" s="17"/>
      <c r="F48" s="17"/>
      <c r="G48" s="17"/>
      <c r="H48" s="6"/>
      <c r="I48" s="6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6"/>
      <c r="AE48" s="8">
        <v>4</v>
      </c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19"/>
      <c r="AT48" s="11"/>
      <c r="AU48" s="9"/>
      <c r="AV48" s="9"/>
      <c r="AW48" s="9"/>
      <c r="AX48" s="9"/>
      <c r="AY48" s="9"/>
      <c r="AZ48" s="15"/>
      <c r="BA48" s="15"/>
      <c r="BB48" s="9"/>
      <c r="BC48" s="15"/>
      <c r="BD48" s="9"/>
      <c r="BE48" s="6"/>
      <c r="BF48" s="6"/>
      <c r="BG48" s="6"/>
      <c r="BH48" s="6"/>
      <c r="BI48" s="6"/>
      <c r="BJ48"/>
      <c r="BK48"/>
      <c r="BL48">
        <v>89</v>
      </c>
    </row>
    <row r="49" spans="1:65" x14ac:dyDescent="0.2">
      <c r="A49" t="s">
        <v>120</v>
      </c>
      <c r="B49" t="s">
        <v>122</v>
      </c>
      <c r="C49">
        <v>1</v>
      </c>
      <c r="D49"/>
      <c r="E49" s="17">
        <v>52</v>
      </c>
      <c r="F49" s="17">
        <v>5</v>
      </c>
      <c r="G49" s="17">
        <v>5</v>
      </c>
      <c r="H49" s="6"/>
      <c r="I49" s="6"/>
      <c r="J49" s="7"/>
      <c r="K49" s="7"/>
      <c r="L49" s="7"/>
      <c r="M49" s="7"/>
      <c r="N49" s="7"/>
      <c r="O49" s="7"/>
      <c r="P49" s="7">
        <v>2</v>
      </c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6">
        <v>1</v>
      </c>
      <c r="AE49" s="8">
        <v>11</v>
      </c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>
        <v>1</v>
      </c>
      <c r="AQ49" s="8"/>
      <c r="AR49" s="8"/>
      <c r="AS49" s="19"/>
      <c r="AT49" s="11">
        <v>5</v>
      </c>
      <c r="AU49" s="9"/>
      <c r="AV49" s="9"/>
      <c r="AW49" s="9"/>
      <c r="AX49" s="9"/>
      <c r="AY49" s="9"/>
      <c r="AZ49" s="15"/>
      <c r="BA49" s="15"/>
      <c r="BB49" s="9"/>
      <c r="BC49" s="15"/>
      <c r="BD49" s="9"/>
      <c r="BE49" s="6"/>
      <c r="BF49" s="6"/>
      <c r="BG49" s="6"/>
      <c r="BH49" s="6"/>
      <c r="BI49" s="6"/>
      <c r="BJ49"/>
      <c r="BK49"/>
      <c r="BL49">
        <v>94.174999999999997</v>
      </c>
    </row>
    <row r="50" spans="1:65" x14ac:dyDescent="0.2">
      <c r="B50" t="s">
        <v>124</v>
      </c>
      <c r="C50"/>
      <c r="D50"/>
      <c r="E50" s="17">
        <v>6</v>
      </c>
      <c r="F50" s="17">
        <v>5</v>
      </c>
      <c r="G50" s="17">
        <v>15</v>
      </c>
      <c r="H50" s="6"/>
      <c r="I50" s="6"/>
      <c r="J50" s="7"/>
      <c r="K50" s="7"/>
      <c r="L50" s="7"/>
      <c r="M50" s="7"/>
      <c r="N50" s="7"/>
      <c r="O50" s="7"/>
      <c r="P50" s="7"/>
      <c r="Q50" s="7">
        <v>1</v>
      </c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6"/>
      <c r="AE50" s="8">
        <v>2</v>
      </c>
      <c r="AF50" s="8"/>
      <c r="AG50" s="8">
        <v>1</v>
      </c>
      <c r="AH50" s="8"/>
      <c r="AI50" s="8"/>
      <c r="AJ50" s="8"/>
      <c r="AK50" s="8"/>
      <c r="AL50" s="8"/>
      <c r="AM50" s="8"/>
      <c r="AN50" s="8"/>
      <c r="AO50" s="8"/>
      <c r="AP50" s="8"/>
      <c r="AQ50" s="8">
        <v>1</v>
      </c>
      <c r="AR50" s="8"/>
      <c r="AS50" s="19"/>
      <c r="AT50" s="11">
        <v>2</v>
      </c>
      <c r="AU50" s="9"/>
      <c r="AV50" s="9"/>
      <c r="AW50" s="9"/>
      <c r="AX50" s="9"/>
      <c r="AY50" s="9"/>
      <c r="AZ50" s="15"/>
      <c r="BA50" s="15"/>
      <c r="BB50" s="9"/>
      <c r="BC50" s="15"/>
      <c r="BD50" s="9"/>
      <c r="BE50" s="6"/>
      <c r="BF50" s="6"/>
      <c r="BG50" s="6"/>
      <c r="BH50" s="6"/>
      <c r="BI50" s="6"/>
      <c r="BJ50"/>
      <c r="BK50"/>
      <c r="BL50">
        <v>97.183999999999997</v>
      </c>
    </row>
    <row r="51" spans="1:65" x14ac:dyDescent="0.2">
      <c r="B51" t="s">
        <v>127</v>
      </c>
      <c r="C51"/>
      <c r="D51"/>
      <c r="E51" s="17">
        <v>57</v>
      </c>
      <c r="F51" s="17">
        <v>22</v>
      </c>
      <c r="G51" s="17"/>
      <c r="H51" s="6"/>
      <c r="I51" s="6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6">
        <v>1</v>
      </c>
      <c r="AE51" s="8">
        <v>6</v>
      </c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19"/>
      <c r="AT51" s="11"/>
      <c r="AU51" s="9"/>
      <c r="AV51" s="9"/>
      <c r="AW51" s="9"/>
      <c r="AX51" s="9"/>
      <c r="AY51" s="9"/>
      <c r="AZ51" s="15"/>
      <c r="BA51" s="15"/>
      <c r="BB51" s="9"/>
      <c r="BC51" s="15">
        <v>1</v>
      </c>
      <c r="BD51" s="9"/>
      <c r="BE51" s="6"/>
      <c r="BF51" s="6"/>
      <c r="BG51" s="6"/>
      <c r="BH51" s="6"/>
      <c r="BI51" s="6"/>
      <c r="BJ51">
        <v>1</v>
      </c>
      <c r="BK51"/>
      <c r="BL51">
        <v>103</v>
      </c>
    </row>
    <row r="52" spans="1:65" x14ac:dyDescent="0.2">
      <c r="B52" t="s">
        <v>129</v>
      </c>
      <c r="C52">
        <v>1</v>
      </c>
      <c r="D52">
        <v>47</v>
      </c>
      <c r="E52" s="17"/>
      <c r="F52" s="17"/>
      <c r="G52" s="17"/>
      <c r="H52" s="6">
        <v>2</v>
      </c>
      <c r="I52" s="6"/>
      <c r="J52" s="7">
        <v>1</v>
      </c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6">
        <v>1</v>
      </c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19"/>
      <c r="AT52" s="11"/>
      <c r="AU52" s="9"/>
      <c r="AV52" s="9"/>
      <c r="AW52" s="9"/>
      <c r="AX52" s="9"/>
      <c r="AY52" s="9"/>
      <c r="AZ52" s="15"/>
      <c r="BA52" s="15"/>
      <c r="BB52" s="9"/>
      <c r="BC52" s="15"/>
      <c r="BD52" s="9"/>
      <c r="BE52" s="6"/>
      <c r="BF52" s="6"/>
      <c r="BG52" s="6"/>
      <c r="BH52" s="6"/>
      <c r="BI52" s="6"/>
      <c r="BJ52">
        <v>2</v>
      </c>
      <c r="BK52"/>
    </row>
    <row r="53" spans="1:65" x14ac:dyDescent="0.2">
      <c r="B53" t="s">
        <v>130</v>
      </c>
      <c r="C53"/>
      <c r="D53">
        <v>24</v>
      </c>
      <c r="E53" s="17"/>
      <c r="F53" s="17"/>
      <c r="G53" s="17"/>
      <c r="H53" s="6"/>
      <c r="I53" s="6"/>
      <c r="J53" s="7"/>
      <c r="K53" s="7"/>
      <c r="L53" s="7"/>
      <c r="M53" s="7"/>
      <c r="N53" s="7"/>
      <c r="O53" s="7"/>
      <c r="P53" s="7">
        <v>1</v>
      </c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6">
        <v>1</v>
      </c>
      <c r="AE53" s="8">
        <v>3</v>
      </c>
      <c r="AF53" s="8"/>
      <c r="AG53" s="8"/>
      <c r="AH53" s="8"/>
      <c r="AI53" s="8"/>
      <c r="AJ53" s="8"/>
      <c r="AK53" s="8"/>
      <c r="AL53" s="8">
        <v>1</v>
      </c>
      <c r="AM53" s="8"/>
      <c r="AN53" s="8"/>
      <c r="AO53" s="8"/>
      <c r="AP53" s="8"/>
      <c r="AQ53" s="8"/>
      <c r="AR53" s="8"/>
      <c r="AS53" s="19"/>
      <c r="AT53" s="11">
        <v>2</v>
      </c>
      <c r="AU53" s="9"/>
      <c r="AV53" s="9"/>
      <c r="AW53" s="9"/>
      <c r="AX53" s="9"/>
      <c r="AY53" s="9"/>
      <c r="AZ53" s="15"/>
      <c r="BA53" s="15"/>
      <c r="BB53" s="9"/>
      <c r="BC53" s="15"/>
      <c r="BD53" s="9"/>
      <c r="BE53" s="6"/>
      <c r="BF53" s="6"/>
      <c r="BG53" s="6"/>
      <c r="BH53" s="6"/>
      <c r="BI53" s="6"/>
      <c r="BJ53"/>
      <c r="BK53"/>
      <c r="BL53">
        <v>110</v>
      </c>
      <c r="BM53" t="s">
        <v>132</v>
      </c>
    </row>
    <row r="54" spans="1:65" x14ac:dyDescent="0.2">
      <c r="A54" t="s">
        <v>113</v>
      </c>
      <c r="B54" t="s">
        <v>133</v>
      </c>
      <c r="C54"/>
      <c r="D54"/>
      <c r="E54" s="17">
        <v>23</v>
      </c>
      <c r="F54" s="17">
        <v>2</v>
      </c>
      <c r="G54" s="17">
        <v>7</v>
      </c>
      <c r="H54" s="6"/>
      <c r="I54" s="6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6">
        <v>1</v>
      </c>
      <c r="AE54" s="8">
        <v>1</v>
      </c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19"/>
      <c r="AT54" s="11">
        <v>2</v>
      </c>
      <c r="AU54" s="9"/>
      <c r="AV54" s="9">
        <v>1</v>
      </c>
      <c r="AW54" s="9"/>
      <c r="AX54" s="9"/>
      <c r="AY54" s="9"/>
      <c r="AZ54" s="15"/>
      <c r="BA54" s="15"/>
      <c r="BB54" s="9"/>
      <c r="BC54" s="15"/>
      <c r="BD54" s="9"/>
      <c r="BE54" s="6"/>
      <c r="BF54" s="6"/>
      <c r="BG54" s="6"/>
      <c r="BH54" s="6"/>
      <c r="BI54" s="6"/>
      <c r="BJ54">
        <v>1</v>
      </c>
      <c r="BK54"/>
      <c r="BL54">
        <v>155</v>
      </c>
    </row>
    <row r="55" spans="1:65" x14ac:dyDescent="0.2">
      <c r="A55" t="s">
        <v>134</v>
      </c>
      <c r="B55" t="s">
        <v>135</v>
      </c>
      <c r="C55">
        <v>1</v>
      </c>
      <c r="D55">
        <v>114</v>
      </c>
      <c r="E55" s="17"/>
      <c r="F55" s="17"/>
      <c r="G55" s="17"/>
      <c r="H55" s="6"/>
      <c r="I55" s="6"/>
      <c r="J55" s="7"/>
      <c r="K55" s="7">
        <v>2</v>
      </c>
      <c r="L55" s="7"/>
      <c r="M55" s="7">
        <v>1</v>
      </c>
      <c r="N55" s="7"/>
      <c r="O55" s="7"/>
      <c r="P55" s="7">
        <v>1</v>
      </c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>
        <v>1</v>
      </c>
      <c r="AC55" s="7"/>
      <c r="AD55" s="6"/>
      <c r="AE55" s="8">
        <v>4</v>
      </c>
      <c r="AF55" s="8">
        <v>1</v>
      </c>
      <c r="AG55" s="8">
        <v>1</v>
      </c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19"/>
      <c r="AT55" s="11"/>
      <c r="AU55" s="9"/>
      <c r="AV55" s="9"/>
      <c r="AW55" s="9"/>
      <c r="AX55" s="9"/>
      <c r="AY55" s="9"/>
      <c r="AZ55" s="15"/>
      <c r="BA55" s="15"/>
      <c r="BB55" s="9"/>
      <c r="BC55" s="15"/>
      <c r="BD55" s="9"/>
      <c r="BE55" s="6"/>
      <c r="BF55" s="6"/>
      <c r="BG55" s="6"/>
      <c r="BH55" s="6"/>
      <c r="BI55" s="6"/>
      <c r="BJ55">
        <v>1</v>
      </c>
      <c r="BK55"/>
    </row>
    <row r="56" spans="1:65" x14ac:dyDescent="0.2">
      <c r="B56" t="s">
        <v>137</v>
      </c>
      <c r="C56">
        <v>1</v>
      </c>
      <c r="D56">
        <v>157</v>
      </c>
      <c r="E56" s="17"/>
      <c r="F56" s="17"/>
      <c r="G56" s="17"/>
      <c r="H56" s="6"/>
      <c r="I56" s="6"/>
      <c r="J56" s="7"/>
      <c r="K56" s="7"/>
      <c r="L56" s="7"/>
      <c r="M56" s="7"/>
      <c r="N56" s="7"/>
      <c r="O56" s="7"/>
      <c r="P56" s="7"/>
      <c r="Q56" s="7">
        <v>2</v>
      </c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6"/>
      <c r="AE56" s="8">
        <v>8</v>
      </c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19"/>
      <c r="AT56" s="11"/>
      <c r="AU56" s="9"/>
      <c r="AV56" s="9"/>
      <c r="AW56" s="9"/>
      <c r="AX56" s="9"/>
      <c r="AY56" s="9"/>
      <c r="AZ56" s="15"/>
      <c r="BA56" s="15"/>
      <c r="BB56" s="9"/>
      <c r="BC56" s="15"/>
      <c r="BD56" s="9"/>
      <c r="BE56" s="6"/>
      <c r="BF56" s="6"/>
      <c r="BG56" s="6"/>
      <c r="BH56" s="6"/>
      <c r="BI56" s="6"/>
      <c r="BJ56"/>
      <c r="BK56"/>
      <c r="BL56">
        <v>136</v>
      </c>
    </row>
    <row r="57" spans="1:65" x14ac:dyDescent="0.2">
      <c r="A57" t="s">
        <v>120</v>
      </c>
      <c r="B57" t="s">
        <v>138</v>
      </c>
      <c r="C57">
        <v>1</v>
      </c>
      <c r="D57">
        <v>47</v>
      </c>
      <c r="E57" s="17"/>
      <c r="F57" s="17"/>
      <c r="G57" s="17"/>
      <c r="H57" s="6"/>
      <c r="I57" s="6"/>
      <c r="J57" s="7"/>
      <c r="K57" s="7"/>
      <c r="L57" s="7"/>
      <c r="M57" s="7">
        <v>1</v>
      </c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6">
        <v>1</v>
      </c>
      <c r="AE57" s="8">
        <v>3</v>
      </c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19"/>
      <c r="AT57" s="11"/>
      <c r="AU57" s="9"/>
      <c r="AV57" s="9"/>
      <c r="AW57" s="9"/>
      <c r="AX57" s="9"/>
      <c r="AY57" s="9"/>
      <c r="AZ57" s="15"/>
      <c r="BA57" s="15"/>
      <c r="BB57" s="9"/>
      <c r="BC57" s="15"/>
      <c r="BD57" s="9"/>
      <c r="BE57" s="6"/>
      <c r="BF57" s="6"/>
      <c r="BG57" s="6"/>
      <c r="BH57" s="6"/>
      <c r="BI57" s="6"/>
      <c r="BJ57"/>
      <c r="BK57"/>
      <c r="BL57">
        <v>194</v>
      </c>
    </row>
    <row r="58" spans="1:65" x14ac:dyDescent="0.2">
      <c r="A58" t="s">
        <v>139</v>
      </c>
      <c r="B58" t="s">
        <v>140</v>
      </c>
      <c r="C58"/>
      <c r="D58">
        <v>53</v>
      </c>
      <c r="E58" s="17"/>
      <c r="F58" s="17"/>
      <c r="G58" s="17"/>
      <c r="H58" s="6"/>
      <c r="I58" s="6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6">
        <v>1</v>
      </c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19"/>
      <c r="AT58" s="11"/>
      <c r="AU58" s="9"/>
      <c r="AV58" s="9"/>
      <c r="AW58" s="9"/>
      <c r="AX58" s="9"/>
      <c r="AY58" s="9"/>
      <c r="AZ58" s="15"/>
      <c r="BA58" s="15"/>
      <c r="BB58" s="9"/>
      <c r="BC58" s="15"/>
      <c r="BD58" s="9"/>
      <c r="BE58" s="6"/>
      <c r="BF58" s="6"/>
      <c r="BG58" s="6"/>
      <c r="BH58" s="6"/>
      <c r="BI58" s="6"/>
      <c r="BJ58">
        <v>1</v>
      </c>
      <c r="BK58">
        <v>1</v>
      </c>
    </row>
    <row r="59" spans="1:65" x14ac:dyDescent="0.2">
      <c r="A59" t="s">
        <v>141</v>
      </c>
      <c r="B59" t="s">
        <v>143</v>
      </c>
      <c r="C59">
        <v>1</v>
      </c>
      <c r="D59">
        <v>126</v>
      </c>
      <c r="E59" s="17"/>
      <c r="F59" s="17"/>
      <c r="G59" s="17"/>
      <c r="H59" s="6"/>
      <c r="I59" s="6"/>
      <c r="J59" s="7">
        <v>2</v>
      </c>
      <c r="K59" s="7"/>
      <c r="L59" s="7"/>
      <c r="M59" s="7">
        <v>1</v>
      </c>
      <c r="N59" s="7"/>
      <c r="O59" s="7"/>
      <c r="P59" s="7">
        <v>3</v>
      </c>
      <c r="Q59" s="7">
        <v>1</v>
      </c>
      <c r="R59" s="7"/>
      <c r="S59" s="7"/>
      <c r="T59" s="7"/>
      <c r="U59" s="7"/>
      <c r="V59" s="7"/>
      <c r="W59" s="7"/>
      <c r="X59" s="7"/>
      <c r="Y59" s="7"/>
      <c r="Z59" s="7"/>
      <c r="AA59" s="7"/>
      <c r="AB59" s="7">
        <v>1</v>
      </c>
      <c r="AC59" s="7"/>
      <c r="AD59" s="6"/>
      <c r="AE59" s="8">
        <v>2</v>
      </c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19"/>
      <c r="AT59" s="11"/>
      <c r="AU59" s="9"/>
      <c r="AV59" s="9"/>
      <c r="AW59" s="9"/>
      <c r="AX59" s="9"/>
      <c r="AY59" s="9"/>
      <c r="AZ59" s="15"/>
      <c r="BA59" s="15"/>
      <c r="BB59" s="9"/>
      <c r="BC59" s="15"/>
      <c r="BD59" s="9"/>
      <c r="BE59" s="6"/>
      <c r="BF59" s="6"/>
      <c r="BG59" s="6"/>
      <c r="BH59" s="6"/>
      <c r="BI59" s="6"/>
      <c r="BJ59"/>
      <c r="BK59"/>
      <c r="BL59">
        <v>216</v>
      </c>
    </row>
    <row r="60" spans="1:65" x14ac:dyDescent="0.2">
      <c r="B60" t="s">
        <v>142</v>
      </c>
      <c r="C60">
        <v>1</v>
      </c>
      <c r="D60">
        <v>88</v>
      </c>
      <c r="E60" s="17"/>
      <c r="F60" s="17"/>
      <c r="G60" s="17"/>
      <c r="H60" s="6"/>
      <c r="I60" s="6"/>
      <c r="J60" s="7">
        <v>1</v>
      </c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6">
        <v>1</v>
      </c>
      <c r="AE60" s="8">
        <v>4</v>
      </c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19"/>
      <c r="AT60" s="11">
        <v>2</v>
      </c>
      <c r="AU60" s="9"/>
      <c r="AV60" s="9"/>
      <c r="AW60" s="9"/>
      <c r="AX60" s="9"/>
      <c r="AY60" s="9"/>
      <c r="AZ60" s="15"/>
      <c r="BA60" s="15"/>
      <c r="BB60" s="9"/>
      <c r="BC60" s="15"/>
      <c r="BD60" s="9"/>
      <c r="BE60" s="6"/>
      <c r="BF60" s="6"/>
      <c r="BG60" s="6"/>
      <c r="BH60" s="6"/>
      <c r="BI60" s="6"/>
      <c r="BJ60"/>
      <c r="BK60"/>
      <c r="BL60" t="s">
        <v>144</v>
      </c>
    </row>
    <row r="61" spans="1:65" x14ac:dyDescent="0.2">
      <c r="A61" t="s">
        <v>145</v>
      </c>
      <c r="C61"/>
      <c r="D61"/>
      <c r="E61" s="17"/>
      <c r="F61" s="17"/>
      <c r="G61" s="17"/>
      <c r="H61" s="6"/>
      <c r="I61" s="6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6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19"/>
      <c r="AT61" s="11"/>
      <c r="AU61" s="9"/>
      <c r="AV61" s="9"/>
      <c r="AW61" s="9"/>
      <c r="AX61" s="9"/>
      <c r="AY61" s="9"/>
      <c r="AZ61" s="15"/>
      <c r="BA61" s="15"/>
      <c r="BB61" s="9"/>
      <c r="BC61" s="15"/>
      <c r="BD61" s="9"/>
      <c r="BE61" s="6"/>
      <c r="BF61" s="6"/>
      <c r="BG61" s="6"/>
      <c r="BH61" s="6"/>
      <c r="BI61" s="6"/>
      <c r="BJ61"/>
      <c r="BK61"/>
    </row>
    <row r="62" spans="1:65" x14ac:dyDescent="0.2">
      <c r="A62" t="s">
        <v>146</v>
      </c>
      <c r="B62" t="s">
        <v>149</v>
      </c>
      <c r="C62">
        <v>1</v>
      </c>
      <c r="D62"/>
      <c r="E62" s="17">
        <v>3</v>
      </c>
      <c r="F62" s="17"/>
      <c r="G62" s="17">
        <v>9</v>
      </c>
      <c r="H62" s="6"/>
      <c r="I62" s="6"/>
      <c r="J62" s="7"/>
      <c r="K62" s="7"/>
      <c r="L62" s="7"/>
      <c r="M62" s="7"/>
      <c r="N62" s="7"/>
      <c r="O62" s="7"/>
      <c r="P62" s="7">
        <v>1</v>
      </c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6"/>
      <c r="AE62" s="8">
        <v>2</v>
      </c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>
        <v>1</v>
      </c>
      <c r="AR62" s="8"/>
      <c r="AS62" s="19"/>
      <c r="AT62" s="11"/>
      <c r="AU62" s="9"/>
      <c r="AV62" s="9"/>
      <c r="AW62" s="9"/>
      <c r="AX62" s="9"/>
      <c r="AY62" s="9"/>
      <c r="AZ62" s="15"/>
      <c r="BA62" s="15"/>
      <c r="BB62" s="9"/>
      <c r="BC62" s="15"/>
      <c r="BD62" s="9"/>
      <c r="BE62" s="6"/>
      <c r="BF62" s="6"/>
      <c r="BG62" s="6"/>
      <c r="BH62" s="6"/>
      <c r="BI62" s="6"/>
      <c r="BJ62"/>
      <c r="BK62"/>
      <c r="BL62">
        <v>253</v>
      </c>
    </row>
    <row r="63" spans="1:65" x14ac:dyDescent="0.2">
      <c r="B63" t="s">
        <v>147</v>
      </c>
      <c r="C63"/>
      <c r="D63"/>
      <c r="E63" s="17">
        <v>17</v>
      </c>
      <c r="F63" s="17"/>
      <c r="G63" s="17">
        <v>24</v>
      </c>
      <c r="H63" s="6"/>
      <c r="I63" s="6"/>
      <c r="J63" s="7"/>
      <c r="K63" s="7"/>
      <c r="L63" s="7"/>
      <c r="M63" s="7"/>
      <c r="N63" s="7"/>
      <c r="O63" s="7"/>
      <c r="P63" s="7"/>
      <c r="Q63" s="7">
        <v>1</v>
      </c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6">
        <v>1</v>
      </c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19"/>
      <c r="AT63" s="11"/>
      <c r="AU63" s="9"/>
      <c r="AV63" s="9"/>
      <c r="AW63" s="9"/>
      <c r="AX63" s="9"/>
      <c r="AY63" s="9"/>
      <c r="AZ63" s="15"/>
      <c r="BA63" s="15"/>
      <c r="BB63" s="9"/>
      <c r="BC63" s="15"/>
      <c r="BD63" s="9"/>
      <c r="BE63" s="6"/>
      <c r="BF63" s="6"/>
      <c r="BG63" s="6"/>
      <c r="BH63" s="6"/>
      <c r="BI63" s="6"/>
      <c r="BJ63"/>
      <c r="BK63"/>
    </row>
    <row r="64" spans="1:65" x14ac:dyDescent="0.2">
      <c r="B64" t="s">
        <v>150</v>
      </c>
      <c r="C64">
        <v>1</v>
      </c>
      <c r="D64"/>
      <c r="E64" s="17">
        <v>18</v>
      </c>
      <c r="F64" s="17">
        <v>6</v>
      </c>
      <c r="G64" s="17">
        <v>28</v>
      </c>
      <c r="H64" s="6"/>
      <c r="I64" s="6"/>
      <c r="J64" s="7">
        <v>1</v>
      </c>
      <c r="K64" s="7">
        <v>3</v>
      </c>
      <c r="L64" s="7"/>
      <c r="M64" s="7">
        <v>1</v>
      </c>
      <c r="N64" s="7"/>
      <c r="O64" s="7"/>
      <c r="P64" s="7">
        <v>1</v>
      </c>
      <c r="Q64" s="7">
        <v>1</v>
      </c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>
        <v>1</v>
      </c>
      <c r="AD64" s="6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19"/>
      <c r="AT64" s="11"/>
      <c r="AU64" s="9"/>
      <c r="AV64" s="9"/>
      <c r="AW64" s="9"/>
      <c r="AX64" s="9"/>
      <c r="AY64" s="9"/>
      <c r="AZ64" s="15"/>
      <c r="BA64" s="15"/>
      <c r="BB64" s="9"/>
      <c r="BC64" s="15"/>
      <c r="BD64" s="9"/>
      <c r="BE64" s="6"/>
      <c r="BF64" s="6"/>
      <c r="BG64" s="6"/>
      <c r="BH64" s="6"/>
      <c r="BI64" s="6"/>
      <c r="BJ64"/>
      <c r="BK64"/>
    </row>
    <row r="65" spans="1:64" x14ac:dyDescent="0.2">
      <c r="B65" t="s">
        <v>152</v>
      </c>
      <c r="C65"/>
      <c r="D65"/>
      <c r="E65" s="17">
        <v>17</v>
      </c>
      <c r="F65" s="17">
        <v>4</v>
      </c>
      <c r="G65" s="17">
        <v>6</v>
      </c>
      <c r="H65" s="6"/>
      <c r="I65" s="6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6">
        <v>1</v>
      </c>
      <c r="AE65" s="8">
        <v>4</v>
      </c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19"/>
      <c r="AT65" s="11">
        <v>1</v>
      </c>
      <c r="AU65" s="9"/>
      <c r="AV65" s="9"/>
      <c r="AW65" s="9"/>
      <c r="AX65" s="9"/>
      <c r="AY65" s="9"/>
      <c r="AZ65" s="15"/>
      <c r="BA65" s="15"/>
      <c r="BB65" s="9"/>
      <c r="BC65" s="15"/>
      <c r="BD65" s="9"/>
      <c r="BE65" s="6"/>
      <c r="BF65" s="6"/>
      <c r="BG65" s="6"/>
      <c r="BH65" s="6"/>
      <c r="BI65" s="6"/>
      <c r="BJ65"/>
      <c r="BK65"/>
    </row>
    <row r="66" spans="1:64" x14ac:dyDescent="0.2">
      <c r="A66" t="s">
        <v>209</v>
      </c>
      <c r="B66" t="s">
        <v>210</v>
      </c>
      <c r="C66"/>
      <c r="D66">
        <v>35</v>
      </c>
      <c r="E66" s="17"/>
      <c r="F66" s="17"/>
      <c r="G66" s="17"/>
      <c r="H66" s="6"/>
      <c r="I66" s="6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6">
        <v>1</v>
      </c>
      <c r="AE66" s="8">
        <v>9</v>
      </c>
      <c r="AF66" s="8"/>
      <c r="AG66" s="8">
        <v>1</v>
      </c>
      <c r="AH66" s="8"/>
      <c r="AI66" s="8"/>
      <c r="AJ66" s="8"/>
      <c r="AK66" s="8"/>
      <c r="AL66" s="8"/>
      <c r="AM66" s="8">
        <v>1</v>
      </c>
      <c r="AN66" s="8"/>
      <c r="AO66" s="8"/>
      <c r="AP66" s="8"/>
      <c r="AQ66" s="8"/>
      <c r="AR66" s="8"/>
      <c r="AS66" s="19"/>
      <c r="AT66" s="11"/>
      <c r="AU66" s="9"/>
      <c r="AV66" s="9"/>
      <c r="AW66" s="9"/>
      <c r="AX66" s="9">
        <v>6</v>
      </c>
      <c r="AY66" s="9"/>
      <c r="AZ66" s="15"/>
      <c r="BA66" s="15"/>
      <c r="BB66" s="9"/>
      <c r="BC66" s="15"/>
      <c r="BD66" s="9"/>
      <c r="BE66" s="6"/>
      <c r="BF66" s="6"/>
      <c r="BG66" s="6"/>
      <c r="BH66" s="6"/>
      <c r="BI66" s="6"/>
      <c r="BJ66"/>
      <c r="BK66"/>
      <c r="BL66" t="s">
        <v>211</v>
      </c>
    </row>
    <row r="67" spans="1:64" x14ac:dyDescent="0.2">
      <c r="B67" t="s">
        <v>212</v>
      </c>
      <c r="C67"/>
      <c r="D67">
        <v>42</v>
      </c>
      <c r="E67" s="17"/>
      <c r="F67" s="17"/>
      <c r="G67" s="17"/>
      <c r="H67" s="6"/>
      <c r="I67" s="6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6">
        <v>1</v>
      </c>
      <c r="AE67" s="8">
        <v>13</v>
      </c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19"/>
      <c r="AT67" s="11"/>
      <c r="AU67" s="9">
        <v>1</v>
      </c>
      <c r="AV67" s="9"/>
      <c r="AW67" s="9"/>
      <c r="AX67" s="9"/>
      <c r="AY67" s="9"/>
      <c r="AZ67" s="15"/>
      <c r="BA67" s="15"/>
      <c r="BB67" s="9"/>
      <c r="BC67" s="15"/>
      <c r="BD67" s="9"/>
      <c r="BE67" s="6"/>
      <c r="BF67" s="6"/>
      <c r="BG67" s="6"/>
      <c r="BH67" s="6"/>
      <c r="BI67" s="6"/>
      <c r="BJ67"/>
      <c r="BK67"/>
      <c r="BL67" t="s">
        <v>213</v>
      </c>
    </row>
    <row r="68" spans="1:64" x14ac:dyDescent="0.2">
      <c r="A68" t="s">
        <v>0</v>
      </c>
      <c r="B68" t="s">
        <v>215</v>
      </c>
      <c r="C68" s="27">
        <v>1</v>
      </c>
      <c r="D68" s="27">
        <v>32</v>
      </c>
    </row>
    <row r="69" spans="1:64" x14ac:dyDescent="0.2">
      <c r="A69" t="s">
        <v>14</v>
      </c>
      <c r="B69" t="s">
        <v>138</v>
      </c>
      <c r="C69" s="27"/>
      <c r="D69" s="27">
        <v>54</v>
      </c>
    </row>
    <row r="70" spans="1:64" x14ac:dyDescent="0.2">
      <c r="A70" t="s">
        <v>0</v>
      </c>
      <c r="B70" t="s">
        <v>216</v>
      </c>
      <c r="C70" s="27"/>
      <c r="D70" s="27">
        <v>57</v>
      </c>
      <c r="K70" s="3">
        <v>1</v>
      </c>
      <c r="AD70" s="2">
        <v>1</v>
      </c>
    </row>
    <row r="71" spans="1:64" x14ac:dyDescent="0.2">
      <c r="B71" t="s">
        <v>217</v>
      </c>
      <c r="C71" s="27">
        <v>1</v>
      </c>
      <c r="D71" s="27">
        <v>20</v>
      </c>
    </row>
    <row r="72" spans="1:64" x14ac:dyDescent="0.2">
      <c r="B72" t="s">
        <v>218</v>
      </c>
      <c r="C72" s="27">
        <v>1</v>
      </c>
      <c r="D72" s="27">
        <v>44</v>
      </c>
      <c r="AE72" s="4">
        <v>1</v>
      </c>
      <c r="BL72" t="s">
        <v>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3D9A9-D55B-8F4C-A98E-967A768665B0}">
  <dimension ref="A1:AB7"/>
  <sheetViews>
    <sheetView workbookViewId="0">
      <selection activeCell="M2" sqref="M2"/>
    </sheetView>
  </sheetViews>
  <sheetFormatPr baseColWidth="10" defaultRowHeight="16" x14ac:dyDescent="0.2"/>
  <cols>
    <col min="4" max="26" width="3.6640625" bestFit="1" customWidth="1"/>
  </cols>
  <sheetData>
    <row r="1" spans="1:28" x14ac:dyDescent="0.2">
      <c r="A1" t="s">
        <v>154</v>
      </c>
      <c r="C1" t="s">
        <v>156</v>
      </c>
      <c r="AA1" t="s">
        <v>157</v>
      </c>
    </row>
    <row r="2" spans="1:28" ht="77" x14ac:dyDescent="0.2">
      <c r="C2" t="s">
        <v>158</v>
      </c>
      <c r="D2" s="1" t="s">
        <v>159</v>
      </c>
      <c r="E2" s="1" t="s">
        <v>162</v>
      </c>
      <c r="F2" s="1" t="s">
        <v>166</v>
      </c>
      <c r="G2" s="1" t="s">
        <v>170</v>
      </c>
      <c r="H2" s="12" t="s">
        <v>173</v>
      </c>
      <c r="I2" s="1" t="s">
        <v>168</v>
      </c>
      <c r="J2" s="1" t="s">
        <v>109</v>
      </c>
      <c r="K2" s="1" t="s">
        <v>49</v>
      </c>
      <c r="L2" s="1" t="s">
        <v>175</v>
      </c>
      <c r="M2" s="1" t="s">
        <v>12</v>
      </c>
      <c r="N2" s="1" t="s">
        <v>176</v>
      </c>
      <c r="O2" s="1" t="s">
        <v>25</v>
      </c>
      <c r="P2" s="1" t="s">
        <v>165</v>
      </c>
      <c r="Q2" s="1" t="s">
        <v>174</v>
      </c>
      <c r="R2" s="1" t="s">
        <v>104</v>
      </c>
      <c r="S2" s="1" t="s">
        <v>23</v>
      </c>
      <c r="T2" s="1" t="s">
        <v>4</v>
      </c>
      <c r="U2" s="1" t="s">
        <v>7</v>
      </c>
      <c r="V2" s="1" t="s">
        <v>164</v>
      </c>
      <c r="W2" s="1" t="s">
        <v>171</v>
      </c>
      <c r="X2" s="1" t="s">
        <v>169</v>
      </c>
      <c r="Y2" s="1" t="s">
        <v>160</v>
      </c>
      <c r="Z2" s="1" t="s">
        <v>105</v>
      </c>
    </row>
    <row r="3" spans="1:28" x14ac:dyDescent="0.2">
      <c r="A3">
        <v>1571</v>
      </c>
      <c r="B3" t="s">
        <v>155</v>
      </c>
      <c r="C3">
        <v>30</v>
      </c>
      <c r="D3">
        <v>1</v>
      </c>
      <c r="J3">
        <v>1</v>
      </c>
      <c r="R3">
        <v>1</v>
      </c>
      <c r="U3">
        <v>1</v>
      </c>
      <c r="Y3">
        <v>1</v>
      </c>
      <c r="Z3">
        <v>1</v>
      </c>
      <c r="AA3">
        <v>1</v>
      </c>
    </row>
    <row r="4" spans="1:28" x14ac:dyDescent="0.2">
      <c r="A4">
        <v>1571</v>
      </c>
      <c r="B4" t="s">
        <v>161</v>
      </c>
      <c r="C4">
        <v>23</v>
      </c>
      <c r="E4">
        <v>1</v>
      </c>
      <c r="K4">
        <v>1</v>
      </c>
      <c r="M4">
        <v>1</v>
      </c>
      <c r="O4">
        <v>2</v>
      </c>
      <c r="S4">
        <v>1</v>
      </c>
      <c r="T4">
        <v>1</v>
      </c>
    </row>
    <row r="5" spans="1:28" x14ac:dyDescent="0.2">
      <c r="A5">
        <v>1571</v>
      </c>
      <c r="B5" t="s">
        <v>163</v>
      </c>
      <c r="C5">
        <v>29</v>
      </c>
      <c r="F5">
        <v>1</v>
      </c>
      <c r="G5">
        <v>1</v>
      </c>
      <c r="I5">
        <v>1</v>
      </c>
      <c r="J5">
        <v>1</v>
      </c>
      <c r="P5">
        <v>1</v>
      </c>
      <c r="T5">
        <v>2</v>
      </c>
      <c r="U5">
        <v>2</v>
      </c>
      <c r="V5">
        <v>1</v>
      </c>
      <c r="W5">
        <v>1</v>
      </c>
      <c r="X5">
        <v>1</v>
      </c>
      <c r="AB5" t="s">
        <v>167</v>
      </c>
    </row>
    <row r="6" spans="1:28" x14ac:dyDescent="0.2">
      <c r="A6">
        <v>1571</v>
      </c>
      <c r="B6" t="s">
        <v>172</v>
      </c>
      <c r="C6">
        <v>24</v>
      </c>
      <c r="H6">
        <v>1</v>
      </c>
      <c r="L6">
        <v>1</v>
      </c>
      <c r="N6">
        <v>1</v>
      </c>
      <c r="Q6">
        <v>1</v>
      </c>
      <c r="T6">
        <v>1</v>
      </c>
    </row>
    <row r="7" spans="1:28" x14ac:dyDescent="0.2">
      <c r="A7">
        <v>1571</v>
      </c>
      <c r="B7" t="s">
        <v>177</v>
      </c>
      <c r="C7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04509-F96F-5D48-AC2E-5F16E54A8628}">
  <dimension ref="A1:K3"/>
  <sheetViews>
    <sheetView workbookViewId="0">
      <selection activeCell="F3" sqref="F3"/>
    </sheetView>
  </sheetViews>
  <sheetFormatPr baseColWidth="10" defaultRowHeight="16" x14ac:dyDescent="0.2"/>
  <cols>
    <col min="1" max="1" width="13.6640625" bestFit="1" customWidth="1"/>
    <col min="2" max="2" width="5.33203125" bestFit="1" customWidth="1"/>
  </cols>
  <sheetData>
    <row r="1" spans="1:11" x14ac:dyDescent="0.2">
      <c r="A1" t="s">
        <v>178</v>
      </c>
      <c r="B1" t="s">
        <v>179</v>
      </c>
      <c r="C1" t="s">
        <v>156</v>
      </c>
    </row>
    <row r="2" spans="1:11" x14ac:dyDescent="0.2">
      <c r="C2" t="s">
        <v>158</v>
      </c>
      <c r="D2" t="s">
        <v>151</v>
      </c>
      <c r="E2" t="s">
        <v>92</v>
      </c>
      <c r="F2" t="s">
        <v>180</v>
      </c>
      <c r="G2" t="s">
        <v>23</v>
      </c>
      <c r="H2" t="s">
        <v>4</v>
      </c>
      <c r="I2" t="s">
        <v>7</v>
      </c>
      <c r="J2" t="s">
        <v>11</v>
      </c>
      <c r="K2" t="s">
        <v>108</v>
      </c>
    </row>
    <row r="3" spans="1:11" x14ac:dyDescent="0.2">
      <c r="A3">
        <v>1571</v>
      </c>
      <c r="B3">
        <v>1</v>
      </c>
      <c r="C3">
        <v>76</v>
      </c>
      <c r="D3">
        <v>2</v>
      </c>
      <c r="E3">
        <v>1</v>
      </c>
      <c r="F3">
        <v>1</v>
      </c>
      <c r="G3">
        <v>3</v>
      </c>
      <c r="H3">
        <v>1</v>
      </c>
      <c r="I3">
        <v>1</v>
      </c>
      <c r="J3">
        <v>1</v>
      </c>
      <c r="K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SUMMA</vt:lpstr>
      <vt:lpstr>Landsbygden</vt:lpstr>
      <vt:lpstr>Enköping</vt:lpstr>
      <vt:lpstr>Öregrund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Martin Andersson</cp:lastModifiedBy>
  <dcterms:created xsi:type="dcterms:W3CDTF">2022-04-05T16:12:52Z</dcterms:created>
  <dcterms:modified xsi:type="dcterms:W3CDTF">2024-03-19T20:36:42Z</dcterms:modified>
</cp:coreProperties>
</file>